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iago.12870\Downloads\Planejamento (GPLAN)\Portal da Transparencia\2024\"/>
    </mc:Choice>
  </mc:AlternateContent>
  <bookViews>
    <workbookView xWindow="23400" yWindow="0" windowWidth="20496" windowHeight="7056"/>
  </bookViews>
  <sheets>
    <sheet name="RCL" sheetId="1" r:id="rId1"/>
    <sheet name="Quadro A" sheetId="3" r:id="rId2"/>
    <sheet name="Quadro B" sheetId="5" r:id="rId3"/>
  </sheets>
  <definedNames>
    <definedName name="_xlnm._FilterDatabase" localSheetId="1" hidden="1">'Quadro A'!$B$7:$K$165</definedName>
    <definedName name="_xlnm._FilterDatabase" localSheetId="2" hidden="1">'Quadro B'!$B$7:$K$144</definedName>
    <definedName name="_xlnm.Print_Area" localSheetId="1">'Quadro A'!$B$1:$K$166</definedName>
    <definedName name="_xlnm.Print_Area" localSheetId="2">'Quadro B'!$B$1:$K$145</definedName>
    <definedName name="_xlnm.Print_Area" localSheetId="0">RCL!$B$1:$D$22</definedName>
    <definedName name="_xlnm.Print_Titles" localSheetId="1">'Quadro A'!$7:$8</definedName>
    <definedName name="_xlnm.Print_Titles" localSheetId="2">'Quadro B'!$7:$8</definedName>
  </definedNames>
  <calcPr calcId="162913"/>
</workbook>
</file>

<file path=xl/calcChain.xml><?xml version="1.0" encoding="utf-8"?>
<calcChain xmlns="http://schemas.openxmlformats.org/spreadsheetml/2006/main">
  <c r="D23" i="1" l="1"/>
  <c r="D18" i="1"/>
  <c r="F163" i="3" l="1"/>
  <c r="F112" i="5"/>
  <c r="D11" i="1" l="1"/>
  <c r="C11" i="1"/>
  <c r="D13" i="1" l="1"/>
  <c r="D15" i="1" l="1"/>
  <c r="D14" i="1"/>
  <c r="K112" i="5"/>
  <c r="K63" i="5"/>
  <c r="K53" i="5"/>
  <c r="K142" i="5"/>
  <c r="J142" i="5"/>
  <c r="F142" i="5"/>
  <c r="K123" i="5"/>
  <c r="J123" i="5"/>
  <c r="F123" i="5"/>
  <c r="J112" i="5"/>
  <c r="J63" i="5"/>
  <c r="F63" i="5"/>
  <c r="J53" i="5"/>
  <c r="F53" i="5"/>
  <c r="K163" i="3"/>
  <c r="J143" i="5" l="1"/>
  <c r="C22" i="1" s="1"/>
  <c r="C21" i="1" s="1"/>
  <c r="K143" i="5"/>
  <c r="D21" i="1" s="1"/>
  <c r="D29" i="1" s="1"/>
  <c r="F143" i="5"/>
  <c r="J163" i="3" l="1"/>
  <c r="K144" i="3"/>
  <c r="J144" i="3"/>
  <c r="K133" i="3"/>
  <c r="J133" i="3"/>
  <c r="K64" i="3"/>
  <c r="J64" i="3"/>
  <c r="K53" i="3"/>
  <c r="J53" i="3"/>
  <c r="F144" i="3"/>
  <c r="F133" i="3"/>
  <c r="F64" i="3"/>
  <c r="F53" i="3"/>
  <c r="F164" i="3" l="1"/>
  <c r="K164" i="3"/>
  <c r="D16" i="1" s="1"/>
  <c r="D28" i="1" s="1"/>
  <c r="J164" i="3"/>
  <c r="C17" i="1" s="1"/>
  <c r="C16" i="1" s="1"/>
  <c r="C13" i="1" l="1"/>
  <c r="C29" i="1" s="1"/>
  <c r="C28" i="1" l="1"/>
  <c r="C14" i="1"/>
  <c r="C15" i="1" s="1"/>
</calcChain>
</file>

<file path=xl/sharedStrings.xml><?xml version="1.0" encoding="utf-8"?>
<sst xmlns="http://schemas.openxmlformats.org/spreadsheetml/2006/main" count="694" uniqueCount="142">
  <si>
    <t>Programa de Comprometimento e Gratuidade (PCG)</t>
  </si>
  <si>
    <t>(Resoluções Sesc nº 1.389/2018 e 1.401/2018)</t>
  </si>
  <si>
    <t>Departamento Regional - Santa Catarina</t>
  </si>
  <si>
    <t>APLICAÇÃO DA RECEITA COMPULSÓRIA LÍQUIDA</t>
  </si>
  <si>
    <t>Prevista (R$)</t>
  </si>
  <si>
    <t>Realizada (R$)</t>
  </si>
  <si>
    <t>Receita Compulsória Bruta</t>
  </si>
  <si>
    <t xml:space="preserve">(-) Comissão à RFB </t>
  </si>
  <si>
    <t>Subtotal</t>
  </si>
  <si>
    <t>(-) Contribuição à Fecomércio</t>
  </si>
  <si>
    <t>Receita Compulsória Líquida</t>
  </si>
  <si>
    <t>Valor destinado ao PCG (33,33%)</t>
  </si>
  <si>
    <t>Valor destinado à Gratuidade (16,67%)</t>
  </si>
  <si>
    <t>Recursos Aplicados em Educação e/ou Ações Educativas dos demais Programas (Somatório do Quadro A)</t>
  </si>
  <si>
    <t>Recursos Aplicados na Gratuidade (Somatório do Quadro B)</t>
  </si>
  <si>
    <t>Atingmento da Meta destinada ao PCG (33,33%)</t>
  </si>
  <si>
    <t>Atingmento da Meta destinado à Gratuidade (16,67%)</t>
  </si>
  <si>
    <t>Quadro A</t>
  </si>
  <si>
    <t>Departamento Regional - SC</t>
  </si>
  <si>
    <t>Programa</t>
  </si>
  <si>
    <t>Atividade</t>
  </si>
  <si>
    <t>Modalidade</t>
  </si>
  <si>
    <t>Realização</t>
  </si>
  <si>
    <t>Nº de Inscrições (Clientes)</t>
  </si>
  <si>
    <t xml:space="preserve">Produção </t>
  </si>
  <si>
    <t>Valores (R$)</t>
  </si>
  <si>
    <t xml:space="preserve">Variável </t>
  </si>
  <si>
    <t>Prevista</t>
  </si>
  <si>
    <t>Realizada</t>
  </si>
  <si>
    <t>Previsto</t>
  </si>
  <si>
    <t>Realizado</t>
  </si>
  <si>
    <t>EDUCAÇÃO</t>
  </si>
  <si>
    <t>Educação Infantil</t>
  </si>
  <si>
    <t>Creche</t>
  </si>
  <si>
    <t>Frequência</t>
  </si>
  <si>
    <t>Pré-escola</t>
  </si>
  <si>
    <t>Ensino Fundamental</t>
  </si>
  <si>
    <t>Anos iniciais</t>
  </si>
  <si>
    <t>Anos finais</t>
  </si>
  <si>
    <t>Ensino Médio</t>
  </si>
  <si>
    <t>Anos letivos</t>
  </si>
  <si>
    <t>Educação de Jovens e Adultos</t>
  </si>
  <si>
    <t>Alfabetização</t>
  </si>
  <si>
    <t>Anos iniciais do ens. Fundamental</t>
  </si>
  <si>
    <t>Anos finais do ens. Fundamental</t>
  </si>
  <si>
    <t>Ensino médio</t>
  </si>
  <si>
    <t>Educação Complementar</t>
  </si>
  <si>
    <t>Acompanhamento Pedagógico</t>
  </si>
  <si>
    <t>Curso</t>
  </si>
  <si>
    <t>Oficina</t>
  </si>
  <si>
    <t>Palestra</t>
  </si>
  <si>
    <t>Público</t>
  </si>
  <si>
    <t>Complementação Curricular</t>
  </si>
  <si>
    <t>Aperfeiçoamento Especializado</t>
  </si>
  <si>
    <t>Cursos de Valorização Social</t>
  </si>
  <si>
    <t>Educação em Ciências e Humanidades</t>
  </si>
  <si>
    <t>Ciências</t>
  </si>
  <si>
    <t>Debate</t>
  </si>
  <si>
    <t>Exposição</t>
  </si>
  <si>
    <t>Roda de Conversa</t>
  </si>
  <si>
    <t>Participantes</t>
  </si>
  <si>
    <t>Visita Mediada</t>
  </si>
  <si>
    <t>Humanidades</t>
  </si>
  <si>
    <t>Apresentação</t>
  </si>
  <si>
    <t xml:space="preserve">Exposição </t>
  </si>
  <si>
    <t>Meio Ambiente</t>
  </si>
  <si>
    <t>Vivência</t>
  </si>
  <si>
    <t>Total Programa Educação</t>
  </si>
  <si>
    <t>SAÚDE</t>
  </si>
  <si>
    <t>Educação em Saúde</t>
  </si>
  <si>
    <t>Encontro</t>
  </si>
  <si>
    <t>Exposição Mediada</t>
  </si>
  <si>
    <t>Orientação</t>
  </si>
  <si>
    <t>Videodebate</t>
  </si>
  <si>
    <t xml:space="preserve">Vivência </t>
  </si>
  <si>
    <t>Total Programa Saúde</t>
  </si>
  <si>
    <t>CULTURA</t>
  </si>
  <si>
    <t>Artes Cênicas</t>
  </si>
  <si>
    <t>Circo</t>
  </si>
  <si>
    <t>Dança</t>
  </si>
  <si>
    <t>Teatro</t>
  </si>
  <si>
    <t>Artes Visuais</t>
  </si>
  <si>
    <t>Exposição de Arte</t>
  </si>
  <si>
    <t>Visita mediada à exposição</t>
  </si>
  <si>
    <t>Música</t>
  </si>
  <si>
    <t>Literatura</t>
  </si>
  <si>
    <t>Mediação</t>
  </si>
  <si>
    <t>Audiovisual</t>
  </si>
  <si>
    <t>Exibição</t>
  </si>
  <si>
    <t>Biblioteca</t>
  </si>
  <si>
    <t>Consulta</t>
  </si>
  <si>
    <t>Pessoas presentes</t>
  </si>
  <si>
    <t>Empréstimo</t>
  </si>
  <si>
    <t>Clientes presentes</t>
  </si>
  <si>
    <t>Total Programa Cultura</t>
  </si>
  <si>
    <t>LAZER</t>
  </si>
  <si>
    <t>Desenvolvimento Físico-Esportivo</t>
  </si>
  <si>
    <t>Eventos Fidíco Esportivo</t>
  </si>
  <si>
    <t>Formação Esportiva</t>
  </si>
  <si>
    <t>Esporte Coletivo</t>
  </si>
  <si>
    <t>Esporte Individual</t>
  </si>
  <si>
    <t>Luta</t>
  </si>
  <si>
    <t>Multipraticas Esportivas</t>
  </si>
  <si>
    <t>Recreação</t>
  </si>
  <si>
    <t>Colônia de Férias</t>
  </si>
  <si>
    <t xml:space="preserve">Turismo Social </t>
  </si>
  <si>
    <t>Turismo Emissivo</t>
  </si>
  <si>
    <t xml:space="preserve"> Excursão </t>
  </si>
  <si>
    <t xml:space="preserve"> Passeio </t>
  </si>
  <si>
    <t>Turismo Receptivo</t>
  </si>
  <si>
    <t xml:space="preserve"> Passeio local </t>
  </si>
  <si>
    <t>Total Programa Lazer</t>
  </si>
  <si>
    <t>ASSISTÊNCIA</t>
  </si>
  <si>
    <t>Desenvolvimento Comunitário</t>
  </si>
  <si>
    <t>Reunião</t>
  </si>
  <si>
    <t>Segurança Alimentar e Apoio Social</t>
  </si>
  <si>
    <t>Desenvolvimento de Capacidades</t>
  </si>
  <si>
    <t xml:space="preserve">Palestra </t>
  </si>
  <si>
    <t>Trabalho Social com Grupos</t>
  </si>
  <si>
    <t>Ação de voluntariado</t>
  </si>
  <si>
    <t>Visita Domiciliar, institucional e comunit.</t>
  </si>
  <si>
    <t>Total Programa Assistência</t>
  </si>
  <si>
    <t>Total Geral do Quadro A</t>
  </si>
  <si>
    <t>Obs.: Este Quadro representa a totalidade do PCG, inclusive a parte da Gratuidade.</t>
  </si>
  <si>
    <t>Quadro B</t>
  </si>
  <si>
    <t>Total Geral do Quadro B</t>
  </si>
  <si>
    <t>Desenvolvimento de Experimentações</t>
  </si>
  <si>
    <t>Sessão diagnóstica</t>
  </si>
  <si>
    <t>Desenvolvimento de experimentações</t>
  </si>
  <si>
    <t>Incentivo artístico</t>
  </si>
  <si>
    <t>Intervenção urbana</t>
  </si>
  <si>
    <t>Perfomance</t>
  </si>
  <si>
    <t>-</t>
  </si>
  <si>
    <t>RECURSOS APLICADOS NO PCG</t>
  </si>
  <si>
    <t>RECURSOS APLICADOS NA GRATUIDADE</t>
  </si>
  <si>
    <t>Acordo MTUR (Valor aplicado pelo DR/DN)</t>
  </si>
  <si>
    <t>Acordo MTUR (Total das Ações)</t>
  </si>
  <si>
    <t>(-) Acordo MTUR (Reembolsos)</t>
  </si>
  <si>
    <t>Prestação de Contas 2024</t>
  </si>
  <si>
    <t>Período: Janeiro a Dezembro</t>
  </si>
  <si>
    <t>Demonstrativo das Metas Previstas/Realizadas Totais do PCG no exercício de 2024 (Janeiro a Dezembro)</t>
  </si>
  <si>
    <r>
      <t xml:space="preserve">Demonstrativo das Metas Previstas/Realizadas </t>
    </r>
    <r>
      <rPr>
        <b/>
        <u/>
        <sz val="11"/>
        <color rgb="FF595959"/>
        <rFont val="Arial"/>
        <family val="2"/>
      </rPr>
      <t>com Gratuidade</t>
    </r>
    <r>
      <rPr>
        <b/>
        <sz val="11"/>
        <color rgb="FF595959"/>
        <rFont val="Arial"/>
        <family val="2"/>
      </rPr>
      <t xml:space="preserve"> no exercício de 2024 (Janeiro a Dezembro)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</si>
</sst>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-* #,##0_-;\-* #,##0_-;_-* &quot;-&quot;??_-;_-@_-"/>
    <numFmt numFmtId="165" formatCode="_(&quot;R$ &quot;* #,##0.00_);_(&quot;R$ &quot;* \(#,##0.00\);_(&quot;R$ &quot;* &quot;-&quot;??_);_(@_)"/>
    <numFmt numFmtId="166" formatCode="_(* #,##0_);_(* \(#,##0\);_(* &quot;-&quot;??_);_(@_)"/>
  </numFmts>
  <fonts count="26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3"/>
      <color rgb="FF808080"/>
      <name val="Arial"/>
      <family val="2"/>
    </font>
    <font>
      <b/>
      <sz val="8"/>
      <color theme="1"/>
      <name val="Arial"/>
      <family val="2"/>
    </font>
    <font>
      <b/>
      <sz val="8"/>
      <color rgb="FFFFFFFF"/>
      <name val="Arial"/>
      <family val="2"/>
    </font>
    <font>
      <sz val="8"/>
      <color theme="1"/>
      <name val="Arial"/>
      <family val="2"/>
    </font>
    <font>
      <b/>
      <sz val="11"/>
      <color rgb="FFFFFFFF"/>
      <name val="Times New Roman"/>
      <family val="1"/>
    </font>
    <font>
      <b/>
      <sz val="14"/>
      <color theme="1" tint="0.34998626667073579"/>
      <name val="Times New Roman"/>
      <family val="1"/>
    </font>
    <font>
      <b/>
      <sz val="12"/>
      <color theme="1" tint="0.34998626667073579"/>
      <name val="Times New Roman"/>
      <family val="1"/>
    </font>
    <font>
      <sz val="11"/>
      <color theme="1" tint="0.34998626667073579"/>
      <name val="Times New Roman"/>
      <family val="1"/>
    </font>
    <font>
      <b/>
      <sz val="11"/>
      <color theme="1" tint="0.34998626667073579"/>
      <name val="Times New Roman"/>
      <family val="1"/>
    </font>
    <font>
      <b/>
      <sz val="12"/>
      <color theme="1" tint="0.34998626667073579"/>
      <name val="Arial"/>
      <family val="2"/>
    </font>
    <font>
      <b/>
      <sz val="10"/>
      <color theme="1" tint="0.34998626667073579"/>
      <name val="Times New Roman"/>
      <family val="1"/>
    </font>
    <font>
      <b/>
      <sz val="9"/>
      <color theme="1" tint="0.34998626667073579"/>
      <name val="Times New Roman"/>
      <family val="1"/>
    </font>
    <font>
      <sz val="8"/>
      <name val="Arial"/>
      <family val="2"/>
    </font>
    <font>
      <b/>
      <sz val="11"/>
      <color rgb="FF595959"/>
      <name val="Arial"/>
      <family val="2"/>
    </font>
    <font>
      <b/>
      <u/>
      <sz val="11"/>
      <color rgb="FF595959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b/>
      <sz val="8"/>
      <color theme="1" tint="0.34998626667073579"/>
      <name val="Arial"/>
      <family val="2"/>
    </font>
    <font>
      <sz val="8"/>
      <color theme="1" tint="0.14999847407452621"/>
      <name val="Arial"/>
      <family val="2"/>
    </font>
    <font>
      <sz val="8"/>
      <color rgb="FF262626"/>
      <name val="Arial"/>
      <family val="2"/>
    </font>
    <font>
      <b/>
      <sz val="11"/>
      <color theme="1" tint="0.1499984740745262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 tint="-0.249977111117893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8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0" fillId="0" borderId="0"/>
    <xf numFmtId="165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9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</cellStyleXfs>
  <cellXfs count="158">
    <xf numFmtId="0" fontId="0" fillId="0" borderId="0" xfId="0"/>
    <xf numFmtId="43" fontId="0" fillId="0" borderId="0" xfId="1" applyFont="1"/>
    <xf numFmtId="43" fontId="4" fillId="0" borderId="0" xfId="1" applyFont="1"/>
    <xf numFmtId="0" fontId="4" fillId="0" borderId="0" xfId="0" applyFont="1"/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justify" vertical="center"/>
    </xf>
    <xf numFmtId="0" fontId="1" fillId="0" borderId="0" xfId="0" applyFont="1" applyAlignment="1">
      <alignment horizontal="justify" vertical="center" wrapText="1"/>
    </xf>
    <xf numFmtId="4" fontId="2" fillId="0" borderId="0" xfId="0" applyNumberFormat="1" applyFont="1" applyAlignment="1">
      <alignment horizontal="right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9" fillId="4" borderId="1" xfId="0" applyFont="1" applyFill="1" applyBorder="1" applyAlignment="1">
      <alignment vertical="center" wrapText="1"/>
    </xf>
    <xf numFmtId="0" fontId="9" fillId="4" borderId="2" xfId="0" applyFont="1" applyFill="1" applyBorder="1" applyAlignment="1">
      <alignment horizontal="center" vertical="center" wrapText="1"/>
    </xf>
    <xf numFmtId="43" fontId="0" fillId="0" borderId="0" xfId="1" applyFont="1" applyAlignment="1">
      <alignment horizontal="right" vertical="center"/>
    </xf>
    <xf numFmtId="164" fontId="8" fillId="0" borderId="3" xfId="1" applyNumberFormat="1" applyFont="1" applyBorder="1" applyAlignment="1">
      <alignment vertical="center"/>
    </xf>
    <xf numFmtId="164" fontId="8" fillId="0" borderId="3" xfId="1" applyNumberFormat="1" applyFont="1" applyBorder="1" applyAlignment="1">
      <alignment horizontal="right" vertical="center"/>
    </xf>
    <xf numFmtId="164" fontId="0" fillId="0" borderId="0" xfId="1" applyNumberFormat="1" applyFont="1" applyAlignment="1">
      <alignment vertical="center"/>
    </xf>
    <xf numFmtId="43" fontId="8" fillId="0" borderId="3" xfId="1" applyFont="1" applyBorder="1" applyAlignment="1">
      <alignment vertical="center"/>
    </xf>
    <xf numFmtId="43" fontId="0" fillId="0" borderId="0" xfId="1" applyFont="1" applyAlignment="1">
      <alignment vertical="center"/>
    </xf>
    <xf numFmtId="43" fontId="7" fillId="4" borderId="3" xfId="1" applyFont="1" applyFill="1" applyBorder="1" applyAlignment="1">
      <alignment horizontal="center" vertical="center" wrapText="1"/>
    </xf>
    <xf numFmtId="43" fontId="8" fillId="0" borderId="3" xfId="0" applyNumberFormat="1" applyFont="1" applyBorder="1" applyAlignment="1">
      <alignment vertical="center" wrapText="1"/>
    </xf>
    <xf numFmtId="43" fontId="0" fillId="0" borderId="0" xfId="0" applyNumberFormat="1"/>
    <xf numFmtId="0" fontId="15" fillId="0" borderId="0" xfId="0" applyFont="1" applyAlignment="1">
      <alignment horizontal="center" vertical="center"/>
    </xf>
    <xf numFmtId="10" fontId="2" fillId="0" borderId="0" xfId="2" applyNumberFormat="1" applyFont="1" applyBorder="1" applyAlignment="1">
      <alignment horizontal="right" vertical="center" wrapText="1"/>
    </xf>
    <xf numFmtId="10" fontId="2" fillId="0" borderId="0" xfId="0" applyNumberFormat="1" applyFont="1" applyAlignment="1">
      <alignment horizontal="right" vertical="center" wrapText="1"/>
    </xf>
    <xf numFmtId="0" fontId="10" fillId="0" borderId="0" xfId="0" applyFont="1" applyAlignment="1">
      <alignment horizontal="center" vertical="center"/>
    </xf>
    <xf numFmtId="0" fontId="8" fillId="0" borderId="3" xfId="0" applyFont="1" applyBorder="1" applyAlignment="1">
      <alignment vertical="center" wrapText="1"/>
    </xf>
    <xf numFmtId="0" fontId="13" fillId="0" borderId="0" xfId="0" applyFont="1" applyAlignment="1">
      <alignment horizontal="right" vertical="center"/>
    </xf>
    <xf numFmtId="43" fontId="7" fillId="4" borderId="9" xfId="1" applyFont="1" applyFill="1" applyBorder="1" applyAlignment="1">
      <alignment horizontal="center" vertical="center" wrapText="1"/>
    </xf>
    <xf numFmtId="10" fontId="2" fillId="0" borderId="0" xfId="2" applyNumberFormat="1" applyFont="1" applyAlignment="1">
      <alignment horizontal="right" vertical="center" wrapText="1"/>
    </xf>
    <xf numFmtId="0" fontId="8" fillId="3" borderId="3" xfId="0" applyFont="1" applyFill="1" applyBorder="1" applyAlignment="1">
      <alignment vertical="center" wrapText="1"/>
    </xf>
    <xf numFmtId="10" fontId="4" fillId="0" borderId="0" xfId="2" applyNumberFormat="1" applyFont="1"/>
    <xf numFmtId="0" fontId="8" fillId="0" borderId="9" xfId="0" applyFont="1" applyBorder="1" applyAlignment="1">
      <alignment vertical="center" wrapText="1"/>
    </xf>
    <xf numFmtId="0" fontId="2" fillId="5" borderId="16" xfId="0" applyFont="1" applyFill="1" applyBorder="1" applyAlignment="1">
      <alignment wrapText="1"/>
    </xf>
    <xf numFmtId="10" fontId="2" fillId="5" borderId="17" xfId="0" applyNumberFormat="1" applyFont="1" applyFill="1" applyBorder="1" applyAlignment="1">
      <alignment wrapText="1"/>
    </xf>
    <xf numFmtId="0" fontId="2" fillId="5" borderId="18" xfId="0" applyFont="1" applyFill="1" applyBorder="1" applyAlignment="1">
      <alignment wrapText="1"/>
    </xf>
    <xf numFmtId="10" fontId="2" fillId="5" borderId="19" xfId="0" applyNumberFormat="1" applyFont="1" applyFill="1" applyBorder="1" applyAlignment="1">
      <alignment wrapText="1"/>
    </xf>
    <xf numFmtId="0" fontId="17" fillId="0" borderId="3" xfId="0" applyFont="1" applyBorder="1" applyAlignment="1">
      <alignment vertical="center" wrapText="1"/>
    </xf>
    <xf numFmtId="43" fontId="15" fillId="0" borderId="0" xfId="1" applyFont="1" applyAlignment="1">
      <alignment horizontal="center" vertical="center"/>
    </xf>
    <xf numFmtId="43" fontId="6" fillId="0" borderId="3" xfId="1" applyFont="1" applyBorder="1" applyAlignment="1">
      <alignment horizontal="right" vertical="center" wrapText="1"/>
    </xf>
    <xf numFmtId="43" fontId="6" fillId="0" borderId="20" xfId="1" applyFont="1" applyBorder="1" applyAlignment="1">
      <alignment horizontal="right" vertical="center" wrapText="1"/>
    </xf>
    <xf numFmtId="43" fontId="6" fillId="0" borderId="0" xfId="1" applyFont="1" applyAlignment="1">
      <alignment horizontal="left" vertical="center"/>
    </xf>
    <xf numFmtId="43" fontId="21" fillId="0" borderId="3" xfId="12" applyFont="1" applyBorder="1" applyAlignment="1">
      <alignment horizontal="center" vertical="center" wrapText="1"/>
    </xf>
    <xf numFmtId="43" fontId="17" fillId="0" borderId="3" xfId="0" applyNumberFormat="1" applyFont="1" applyBorder="1" applyAlignment="1">
      <alignment vertical="center" wrapText="1"/>
    </xf>
    <xf numFmtId="164" fontId="17" fillId="0" borderId="3" xfId="1" applyNumberFormat="1" applyFont="1" applyBorder="1" applyAlignment="1">
      <alignment vertical="center"/>
    </xf>
    <xf numFmtId="0" fontId="8" fillId="0" borderId="8" xfId="0" applyFont="1" applyBorder="1" applyAlignment="1">
      <alignment vertical="center" wrapText="1"/>
    </xf>
    <xf numFmtId="43" fontId="8" fillId="6" borderId="3" xfId="0" applyNumberFormat="1" applyFont="1" applyFill="1" applyBorder="1" applyAlignment="1">
      <alignment vertical="center" wrapText="1"/>
    </xf>
    <xf numFmtId="43" fontId="8" fillId="6" borderId="3" xfId="1" applyFont="1" applyFill="1" applyBorder="1" applyAlignment="1">
      <alignment vertical="center"/>
    </xf>
    <xf numFmtId="43" fontId="8" fillId="6" borderId="3" xfId="1" applyFont="1" applyFill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64" fontId="8" fillId="0" borderId="3" xfId="1" applyNumberFormat="1" applyFont="1" applyBorder="1" applyAlignment="1">
      <alignment horizontal="center" vertical="center" wrapText="1"/>
    </xf>
    <xf numFmtId="164" fontId="17" fillId="0" borderId="3" xfId="1" applyNumberFormat="1" applyFont="1" applyBorder="1" applyAlignment="1">
      <alignment horizontal="center" vertical="center" wrapText="1"/>
    </xf>
    <xf numFmtId="164" fontId="0" fillId="0" borderId="0" xfId="1" applyNumberFormat="1" applyFont="1" applyAlignment="1">
      <alignment horizontal="center"/>
    </xf>
    <xf numFmtId="164" fontId="6" fillId="0" borderId="3" xfId="1" applyNumberFormat="1" applyFont="1" applyBorder="1" applyAlignment="1">
      <alignment horizontal="center" vertical="center" wrapText="1"/>
    </xf>
    <xf numFmtId="164" fontId="8" fillId="0" borderId="3" xfId="1" applyNumberFormat="1" applyFont="1" applyBorder="1" applyAlignment="1">
      <alignment horizontal="center" vertical="center"/>
    </xf>
    <xf numFmtId="164" fontId="17" fillId="0" borderId="3" xfId="1" applyNumberFormat="1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164" fontId="8" fillId="0" borderId="0" xfId="1" applyNumberFormat="1" applyFont="1" applyAlignment="1">
      <alignment horizontal="center"/>
    </xf>
    <xf numFmtId="43" fontId="8" fillId="0" borderId="0" xfId="1" applyFont="1" applyAlignment="1">
      <alignment vertical="center"/>
    </xf>
    <xf numFmtId="166" fontId="17" fillId="0" borderId="3" xfId="1" applyNumberFormat="1" applyFont="1" applyBorder="1" applyAlignment="1">
      <alignment horizontal="center" vertical="center"/>
    </xf>
    <xf numFmtId="164" fontId="8" fillId="0" borderId="0" xfId="1" applyNumberFormat="1" applyFont="1" applyAlignment="1">
      <alignment horizontal="center" vertical="center"/>
    </xf>
    <xf numFmtId="43" fontId="6" fillId="0" borderId="3" xfId="1" applyNumberFormat="1" applyFont="1" applyBorder="1" applyAlignment="1">
      <alignment horizontal="right" vertical="center" wrapText="1"/>
    </xf>
    <xf numFmtId="0" fontId="10" fillId="0" borderId="0" xfId="0" applyFont="1" applyAlignment="1">
      <alignment horizontal="center" vertical="center"/>
    </xf>
    <xf numFmtId="43" fontId="24" fillId="7" borderId="3" xfId="1" applyFont="1" applyFill="1" applyBorder="1" applyAlignment="1">
      <alignment vertical="center"/>
    </xf>
    <xf numFmtId="43" fontId="23" fillId="6" borderId="7" xfId="1" applyFont="1" applyFill="1" applyBorder="1" applyAlignment="1">
      <alignment horizontal="center" vertical="center"/>
    </xf>
    <xf numFmtId="0" fontId="8" fillId="3" borderId="3" xfId="0" applyFont="1" applyFill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43" fontId="8" fillId="6" borderId="7" xfId="1" applyFont="1" applyFill="1" applyBorder="1" applyAlignment="1">
      <alignment vertical="center"/>
    </xf>
    <xf numFmtId="43" fontId="23" fillId="6" borderId="3" xfId="1" applyFont="1" applyFill="1" applyBorder="1" applyAlignment="1">
      <alignment vertical="center"/>
    </xf>
    <xf numFmtId="0" fontId="1" fillId="0" borderId="23" xfId="0" applyFont="1" applyBorder="1" applyAlignment="1">
      <alignment horizontal="justify" vertical="center" wrapText="1"/>
    </xf>
    <xf numFmtId="0" fontId="1" fillId="0" borderId="24" xfId="0" applyFont="1" applyBorder="1" applyAlignment="1">
      <alignment horizontal="justify" vertical="center" wrapText="1"/>
    </xf>
    <xf numFmtId="0" fontId="0" fillId="0" borderId="25" xfId="0" applyBorder="1"/>
    <xf numFmtId="4" fontId="21" fillId="0" borderId="27" xfId="0" applyNumberFormat="1" applyFont="1" applyBorder="1" applyAlignment="1">
      <alignment horizontal="left" vertical="center" wrapText="1"/>
    </xf>
    <xf numFmtId="4" fontId="2" fillId="0" borderId="29" xfId="0" applyNumberFormat="1" applyFont="1" applyBorder="1" applyAlignment="1">
      <alignment horizontal="right" vertical="center" wrapText="1"/>
    </xf>
    <xf numFmtId="4" fontId="21" fillId="0" borderId="29" xfId="0" applyNumberFormat="1" applyFont="1" applyBorder="1" applyAlignment="1">
      <alignment horizontal="right" vertical="center" wrapText="1"/>
    </xf>
    <xf numFmtId="4" fontId="21" fillId="0" borderId="30" xfId="0" applyNumberFormat="1" applyFont="1" applyBorder="1" applyAlignment="1">
      <alignment horizontal="right" vertical="center" wrapText="1"/>
    </xf>
    <xf numFmtId="4" fontId="2" fillId="0" borderId="3" xfId="0" applyNumberFormat="1" applyFont="1" applyBorder="1" applyAlignment="1">
      <alignment horizontal="right" vertical="center" wrapText="1"/>
    </xf>
    <xf numFmtId="4" fontId="21" fillId="0" borderId="3" xfId="0" applyNumberFormat="1" applyFont="1" applyBorder="1" applyAlignment="1">
      <alignment horizontal="right" vertical="center" wrapText="1"/>
    </xf>
    <xf numFmtId="4" fontId="21" fillId="0" borderId="9" xfId="0" applyNumberFormat="1" applyFont="1" applyBorder="1" applyAlignment="1">
      <alignment horizontal="right" vertical="center" wrapText="1"/>
    </xf>
    <xf numFmtId="0" fontId="1" fillId="0" borderId="3" xfId="0" applyFont="1" applyBorder="1" applyAlignment="1">
      <alignment horizontal="justify" vertical="center" wrapText="1"/>
    </xf>
    <xf numFmtId="0" fontId="25" fillId="8" borderId="3" xfId="7" applyFont="1" applyFill="1" applyBorder="1" applyAlignment="1">
      <alignment vertical="center" wrapText="1"/>
    </xf>
    <xf numFmtId="4" fontId="2" fillId="8" borderId="3" xfId="0" applyNumberFormat="1" applyFont="1" applyFill="1" applyBorder="1" applyAlignment="1">
      <alignment horizontal="right" vertical="center" wrapText="1"/>
    </xf>
    <xf numFmtId="4" fontId="2" fillId="8" borderId="29" xfId="0" applyNumberFormat="1" applyFont="1" applyFill="1" applyBorder="1" applyAlignment="1">
      <alignment horizontal="right" vertical="center" wrapText="1"/>
    </xf>
    <xf numFmtId="4" fontId="21" fillId="8" borderId="3" xfId="0" applyNumberFormat="1" applyFont="1" applyFill="1" applyBorder="1" applyAlignment="1">
      <alignment horizontal="right" vertical="center" wrapText="1"/>
    </xf>
    <xf numFmtId="4" fontId="21" fillId="8" borderId="30" xfId="0" applyNumberFormat="1" applyFont="1" applyFill="1" applyBorder="1" applyAlignment="1">
      <alignment horizontal="right" vertical="center" wrapText="1"/>
    </xf>
    <xf numFmtId="0" fontId="25" fillId="8" borderId="6" xfId="7" applyFont="1" applyFill="1" applyBorder="1" applyAlignment="1">
      <alignment vertical="center" wrapText="1"/>
    </xf>
    <xf numFmtId="43" fontId="21" fillId="0" borderId="7" xfId="1" applyFont="1" applyBorder="1" applyAlignment="1">
      <alignment horizontal="center" vertical="center" wrapText="1"/>
    </xf>
    <xf numFmtId="43" fontId="21" fillId="0" borderId="8" xfId="1" applyFont="1" applyBorder="1" applyAlignment="1">
      <alignment horizontal="center" vertical="center" wrapText="1"/>
    </xf>
    <xf numFmtId="43" fontId="21" fillId="0" borderId="28" xfId="1" applyFont="1" applyBorder="1" applyAlignment="1">
      <alignment horizontal="center" vertical="center" wrapText="1"/>
    </xf>
    <xf numFmtId="43" fontId="21" fillId="0" borderId="30" xfId="1" applyFont="1" applyBorder="1" applyAlignment="1">
      <alignment horizontal="center" vertical="center" wrapText="1"/>
    </xf>
    <xf numFmtId="43" fontId="21" fillId="0" borderId="26" xfId="1" applyFont="1" applyBorder="1" applyAlignment="1">
      <alignment horizontal="center" vertical="center" wrapText="1"/>
    </xf>
    <xf numFmtId="43" fontId="23" fillId="6" borderId="7" xfId="1" applyFont="1" applyFill="1" applyBorder="1" applyAlignment="1">
      <alignment horizontal="center" vertical="center"/>
    </xf>
    <xf numFmtId="0" fontId="9" fillId="4" borderId="13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43" fontId="23" fillId="6" borderId="7" xfId="1" applyFont="1" applyFill="1" applyBorder="1" applyAlignment="1">
      <alignment horizontal="center" vertical="center"/>
    </xf>
    <xf numFmtId="43" fontId="23" fillId="6" borderId="8" xfId="1" applyFont="1" applyFill="1" applyBorder="1" applyAlignment="1">
      <alignment horizontal="center" vertical="center"/>
    </xf>
    <xf numFmtId="43" fontId="23" fillId="6" borderId="9" xfId="1" applyFont="1" applyFill="1" applyBorder="1" applyAlignment="1">
      <alignment horizontal="center" vertical="center"/>
    </xf>
    <xf numFmtId="43" fontId="13" fillId="0" borderId="21" xfId="1" applyFont="1" applyBorder="1" applyAlignment="1">
      <alignment horizontal="right" vertical="center"/>
    </xf>
    <xf numFmtId="0" fontId="18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43" fontId="8" fillId="0" borderId="7" xfId="1" applyFont="1" applyBorder="1" applyAlignment="1">
      <alignment horizontal="right" vertical="center"/>
    </xf>
    <xf numFmtId="43" fontId="8" fillId="0" borderId="8" xfId="1" applyFont="1" applyBorder="1" applyAlignment="1">
      <alignment horizontal="right" vertical="center"/>
    </xf>
    <xf numFmtId="43" fontId="7" fillId="4" borderId="10" xfId="1" applyFont="1" applyFill="1" applyBorder="1" applyAlignment="1">
      <alignment horizontal="center" vertical="center" wrapText="1"/>
    </xf>
    <xf numFmtId="43" fontId="7" fillId="4" borderId="11" xfId="1" applyFont="1" applyFill="1" applyBorder="1" applyAlignment="1">
      <alignment horizontal="center" vertical="center" wrapText="1"/>
    </xf>
    <xf numFmtId="164" fontId="7" fillId="4" borderId="10" xfId="0" applyNumberFormat="1" applyFont="1" applyFill="1" applyBorder="1" applyAlignment="1">
      <alignment horizontal="center" vertical="center" wrapText="1"/>
    </xf>
    <xf numFmtId="164" fontId="7" fillId="4" borderId="11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left" vertical="center" wrapText="1"/>
    </xf>
    <xf numFmtId="0" fontId="17" fillId="0" borderId="8" xfId="0" applyFont="1" applyBorder="1" applyAlignment="1">
      <alignment horizontal="left" vertical="center" wrapText="1"/>
    </xf>
    <xf numFmtId="0" fontId="17" fillId="0" borderId="9" xfId="0" applyFont="1" applyBorder="1" applyAlignment="1">
      <alignment horizontal="left" vertical="center" wrapText="1"/>
    </xf>
    <xf numFmtId="0" fontId="7" fillId="4" borderId="8" xfId="0" applyFont="1" applyFill="1" applyBorder="1" applyAlignment="1">
      <alignment horizontal="center" vertical="center" textRotation="90" wrapText="1"/>
    </xf>
    <xf numFmtId="164" fontId="8" fillId="3" borderId="10" xfId="0" applyNumberFormat="1" applyFont="1" applyFill="1" applyBorder="1" applyAlignment="1">
      <alignment horizontal="center"/>
    </xf>
    <xf numFmtId="164" fontId="8" fillId="3" borderId="11" xfId="0" applyNumberFormat="1" applyFont="1" applyFill="1" applyBorder="1" applyAlignment="1">
      <alignment horizontal="center"/>
    </xf>
    <xf numFmtId="164" fontId="8" fillId="3" borderId="12" xfId="0" applyNumberFormat="1" applyFont="1" applyFill="1" applyBorder="1" applyAlignment="1">
      <alignment horizontal="center"/>
    </xf>
    <xf numFmtId="43" fontId="8" fillId="6" borderId="7" xfId="1" applyFont="1" applyFill="1" applyBorder="1" applyAlignment="1">
      <alignment horizontal="center" vertical="center"/>
    </xf>
    <xf numFmtId="43" fontId="8" fillId="6" borderId="9" xfId="1" applyFont="1" applyFill="1" applyBorder="1" applyAlignment="1">
      <alignment horizontal="center" vertical="center"/>
    </xf>
    <xf numFmtId="43" fontId="23" fillId="6" borderId="22" xfId="1" applyFont="1" applyFill="1" applyBorder="1" applyAlignment="1">
      <alignment horizontal="center" vertical="center"/>
    </xf>
    <xf numFmtId="43" fontId="23" fillId="6" borderId="3" xfId="1" applyFont="1" applyFill="1" applyBorder="1" applyAlignment="1">
      <alignment horizontal="center" vertical="center"/>
    </xf>
    <xf numFmtId="43" fontId="24" fillId="7" borderId="3" xfId="1" applyFont="1" applyFill="1" applyBorder="1" applyAlignment="1">
      <alignment horizontal="center" vertical="center"/>
    </xf>
    <xf numFmtId="43" fontId="8" fillId="6" borderId="8" xfId="1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horizontal="right" vertical="center" wrapText="1"/>
    </xf>
    <xf numFmtId="0" fontId="7" fillId="4" borderId="7" xfId="0" applyFont="1" applyFill="1" applyBorder="1" applyAlignment="1">
      <alignment horizontal="center" vertical="center" textRotation="90" wrapText="1"/>
    </xf>
    <xf numFmtId="0" fontId="7" fillId="4" borderId="9" xfId="0" applyFont="1" applyFill="1" applyBorder="1" applyAlignment="1">
      <alignment horizontal="center" vertical="center" textRotation="90" wrapText="1"/>
    </xf>
    <xf numFmtId="0" fontId="17" fillId="3" borderId="7" xfId="0" applyFont="1" applyFill="1" applyBorder="1" applyAlignment="1">
      <alignment horizontal="center" vertical="center" wrapText="1"/>
    </xf>
    <xf numFmtId="0" fontId="17" fillId="3" borderId="8" xfId="0" applyFont="1" applyFill="1" applyBorder="1" applyAlignment="1">
      <alignment horizontal="center" vertical="center" wrapText="1"/>
    </xf>
    <xf numFmtId="0" fontId="17" fillId="3" borderId="9" xfId="0" applyFont="1" applyFill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 textRotation="90" wrapText="1"/>
    </xf>
    <xf numFmtId="0" fontId="8" fillId="0" borderId="3" xfId="0" applyFont="1" applyBorder="1" applyAlignment="1">
      <alignment horizontal="left" vertical="center" wrapText="1"/>
    </xf>
    <xf numFmtId="0" fontId="7" fillId="4" borderId="3" xfId="0" applyFont="1" applyFill="1" applyBorder="1" applyAlignment="1">
      <alignment horizontal="center" vertical="center"/>
    </xf>
    <xf numFmtId="164" fontId="7" fillId="4" borderId="3" xfId="1" applyNumberFormat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textRotation="90" wrapText="1"/>
    </xf>
    <xf numFmtId="0" fontId="7" fillId="4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/>
    </xf>
    <xf numFmtId="0" fontId="8" fillId="3" borderId="14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textRotation="90" wrapText="1"/>
    </xf>
    <xf numFmtId="0" fontId="8" fillId="0" borderId="14" xfId="0" applyFont="1" applyBorder="1" applyAlignment="1">
      <alignment horizontal="left" vertical="center" wrapText="1"/>
    </xf>
    <xf numFmtId="0" fontId="6" fillId="2" borderId="9" xfId="0" applyFont="1" applyFill="1" applyBorder="1" applyAlignment="1">
      <alignment horizontal="right" vertical="center" wrapText="1"/>
    </xf>
    <xf numFmtId="0" fontId="6" fillId="2" borderId="14" xfId="0" applyFont="1" applyFill="1" applyBorder="1" applyAlignment="1">
      <alignment horizontal="right" vertical="center" wrapText="1"/>
    </xf>
    <xf numFmtId="0" fontId="6" fillId="2" borderId="15" xfId="0" applyFont="1" applyFill="1" applyBorder="1" applyAlignment="1">
      <alignment horizontal="right" vertical="center" wrapText="1"/>
    </xf>
    <xf numFmtId="0" fontId="8" fillId="3" borderId="7" xfId="0" applyFont="1" applyFill="1" applyBorder="1" applyAlignment="1">
      <alignment horizontal="left" vertical="center" wrapText="1"/>
    </xf>
    <xf numFmtId="0" fontId="8" fillId="3" borderId="8" xfId="0" applyFont="1" applyFill="1" applyBorder="1" applyAlignment="1">
      <alignment horizontal="left" vertical="center" wrapText="1"/>
    </xf>
    <xf numFmtId="0" fontId="8" fillId="3" borderId="9" xfId="0" applyFont="1" applyFill="1" applyBorder="1" applyAlignment="1">
      <alignment horizontal="left" vertical="center" wrapText="1"/>
    </xf>
    <xf numFmtId="0" fontId="8" fillId="0" borderId="22" xfId="0" applyFont="1" applyBorder="1" applyAlignment="1">
      <alignment horizontal="left" vertical="center" wrapText="1"/>
    </xf>
    <xf numFmtId="43" fontId="8" fillId="0" borderId="3" xfId="1" applyFont="1" applyBorder="1" applyAlignment="1">
      <alignment horizontal="center" vertical="center"/>
    </xf>
    <xf numFmtId="43" fontId="8" fillId="0" borderId="9" xfId="1" applyFont="1" applyBorder="1" applyAlignment="1">
      <alignment horizontal="right" vertical="center"/>
    </xf>
  </cellXfs>
  <cellStyles count="18">
    <cellStyle name="Moeda 2" xfId="4"/>
    <cellStyle name="Normal" xfId="0" builtinId="0"/>
    <cellStyle name="Normal 2" xfId="5"/>
    <cellStyle name="Normal 3" xfId="6"/>
    <cellStyle name="Normal 4" xfId="3"/>
    <cellStyle name="Normal 5" xfId="7"/>
    <cellStyle name="Normal 5 2" xfId="8"/>
    <cellStyle name="Porcentagem" xfId="2" builtinId="5"/>
    <cellStyle name="Porcentagem 2" xfId="9"/>
    <cellStyle name="Separador de milhares 2" xfId="10"/>
    <cellStyle name="Vírgula" xfId="1" builtinId="3"/>
    <cellStyle name="Vírgula 2" xfId="12"/>
    <cellStyle name="Vírgula 3" xfId="13"/>
    <cellStyle name="Vírgula 4" xfId="14"/>
    <cellStyle name="Vírgula 5" xfId="15"/>
    <cellStyle name="Vírgula 6" xfId="16"/>
    <cellStyle name="Vírgula 7" xfId="17"/>
    <cellStyle name="Vírgula 8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571500</xdr:colOff>
      <xdr:row>0</xdr:row>
      <xdr:rowOff>0</xdr:rowOff>
    </xdr:from>
    <xdr:to>
      <xdr:col>4</xdr:col>
      <xdr:colOff>12700</xdr:colOff>
      <xdr:row>1</xdr:row>
      <xdr:rowOff>169334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33" t="20497" r="22625" b="23602"/>
        <a:stretch/>
      </xdr:blipFill>
      <xdr:spPr>
        <a:xfrm>
          <a:off x="9918700" y="0"/>
          <a:ext cx="806450" cy="571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247650</xdr:colOff>
      <xdr:row>0</xdr:row>
      <xdr:rowOff>0</xdr:rowOff>
    </xdr:from>
    <xdr:to>
      <xdr:col>11</xdr:col>
      <xdr:colOff>6350</xdr:colOff>
      <xdr:row>2</xdr:row>
      <xdr:rowOff>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33" t="20497" r="22625" b="23602"/>
        <a:stretch/>
      </xdr:blipFill>
      <xdr:spPr>
        <a:xfrm>
          <a:off x="8077200" y="0"/>
          <a:ext cx="806450" cy="5715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247650</xdr:colOff>
      <xdr:row>0</xdr:row>
      <xdr:rowOff>0</xdr:rowOff>
    </xdr:from>
    <xdr:to>
      <xdr:col>11</xdr:col>
      <xdr:colOff>6350</xdr:colOff>
      <xdr:row>2</xdr:row>
      <xdr:rowOff>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33" t="20497" r="22625" b="23602"/>
        <a:stretch/>
      </xdr:blipFill>
      <xdr:spPr>
        <a:xfrm>
          <a:off x="7715250" y="0"/>
          <a:ext cx="758825" cy="552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0"/>
  <sheetViews>
    <sheetView showGridLines="0" tabSelected="1" zoomScale="90" zoomScaleNormal="90" workbookViewId="0">
      <selection activeCell="B4" sqref="B4:D4"/>
    </sheetView>
  </sheetViews>
  <sheetFormatPr defaultRowHeight="14.4" x14ac:dyDescent="0.3"/>
  <cols>
    <col min="1" max="1" width="5.21875" customWidth="1"/>
    <col min="2" max="2" width="101.5546875" customWidth="1"/>
    <col min="3" max="4" width="19.5546875" customWidth="1"/>
    <col min="5" max="5" width="9.5546875" customWidth="1"/>
    <col min="6" max="6" width="10.6640625" customWidth="1"/>
    <col min="7" max="7" width="11.44140625" bestFit="1" customWidth="1"/>
    <col min="8" max="8" width="40.6640625" customWidth="1"/>
    <col min="9" max="13" width="28.6640625" customWidth="1"/>
  </cols>
  <sheetData>
    <row r="1" spans="2:9" ht="30.9" customHeight="1" x14ac:dyDescent="0.3">
      <c r="B1" s="97" t="s">
        <v>0</v>
      </c>
      <c r="C1" s="97"/>
      <c r="D1" s="97"/>
      <c r="E1" s="28"/>
    </row>
    <row r="2" spans="2:9" ht="14.1" customHeight="1" x14ac:dyDescent="0.3">
      <c r="B2" s="98" t="s">
        <v>1</v>
      </c>
      <c r="C2" s="98"/>
      <c r="D2" s="98"/>
      <c r="E2" s="11"/>
    </row>
    <row r="3" spans="2:9" ht="7.2" customHeight="1" x14ac:dyDescent="0.3">
      <c r="B3" s="25"/>
      <c r="C3" s="25"/>
      <c r="D3" s="25"/>
      <c r="E3" s="11"/>
    </row>
    <row r="4" spans="2:9" ht="26.1" customHeight="1" x14ac:dyDescent="0.3">
      <c r="B4" s="97" t="s">
        <v>138</v>
      </c>
      <c r="C4" s="97"/>
      <c r="D4" s="97"/>
      <c r="E4" s="28"/>
    </row>
    <row r="5" spans="2:9" ht="17.399999999999999" x14ac:dyDescent="0.3">
      <c r="B5" s="99" t="s">
        <v>139</v>
      </c>
      <c r="C5" s="99"/>
      <c r="D5" s="99"/>
      <c r="E5" s="65"/>
    </row>
    <row r="6" spans="2:9" ht="16.95" customHeight="1" x14ac:dyDescent="0.3">
      <c r="B6" s="12"/>
      <c r="D6" s="30" t="s">
        <v>2</v>
      </c>
      <c r="E6" s="13"/>
    </row>
    <row r="7" spans="2:9" ht="27.6" customHeight="1" thickBot="1" x14ac:dyDescent="0.35">
      <c r="B7" s="95" t="s">
        <v>3</v>
      </c>
      <c r="C7" s="96"/>
      <c r="D7" s="96"/>
      <c r="E7" s="8"/>
    </row>
    <row r="8" spans="2:9" ht="15" thickBot="1" x14ac:dyDescent="0.35">
      <c r="B8" s="14"/>
      <c r="C8" s="15" t="s">
        <v>4</v>
      </c>
      <c r="D8" s="15" t="s">
        <v>5</v>
      </c>
      <c r="E8" s="8"/>
    </row>
    <row r="9" spans="2:9" ht="25.2" customHeight="1" x14ac:dyDescent="0.3">
      <c r="B9" s="10" t="s">
        <v>6</v>
      </c>
      <c r="C9" s="45">
        <v>287036903</v>
      </c>
      <c r="D9" s="45">
        <v>300854246.94</v>
      </c>
      <c r="E9" s="8"/>
      <c r="F9" s="1"/>
    </row>
    <row r="10" spans="2:9" ht="25.2" customHeight="1" x14ac:dyDescent="0.3">
      <c r="B10" s="9" t="s">
        <v>7</v>
      </c>
      <c r="C10" s="45">
        <v>5740739</v>
      </c>
      <c r="D10" s="45">
        <v>6017084.9387999997</v>
      </c>
      <c r="E10" s="32"/>
      <c r="F10" s="1"/>
    </row>
    <row r="11" spans="2:9" ht="25.2" customHeight="1" x14ac:dyDescent="0.3">
      <c r="B11" s="9" t="s">
        <v>8</v>
      </c>
      <c r="C11" s="45">
        <f>C9-C10</f>
        <v>281296164</v>
      </c>
      <c r="D11" s="45">
        <f>D9-D10</f>
        <v>294837162.00120002</v>
      </c>
      <c r="E11" s="8"/>
      <c r="F11" s="1"/>
      <c r="I11" s="4"/>
    </row>
    <row r="12" spans="2:9" ht="25.2" customHeight="1" x14ac:dyDescent="0.3">
      <c r="B12" s="9" t="s">
        <v>9</v>
      </c>
      <c r="C12" s="45">
        <v>8438885</v>
      </c>
      <c r="D12" s="45">
        <v>8845114.8500360008</v>
      </c>
      <c r="E12" s="8"/>
      <c r="F12" s="1"/>
      <c r="I12" s="4"/>
    </row>
    <row r="13" spans="2:9" ht="25.2" customHeight="1" x14ac:dyDescent="0.3">
      <c r="B13" s="9" t="s">
        <v>10</v>
      </c>
      <c r="C13" s="79">
        <f>C11-C12</f>
        <v>272857279</v>
      </c>
      <c r="D13" s="76">
        <f>D11-D12</f>
        <v>285992047.151164</v>
      </c>
      <c r="E13" s="8"/>
      <c r="F13" s="1"/>
      <c r="G13" s="3"/>
      <c r="H13" s="1"/>
      <c r="I13" s="4"/>
    </row>
    <row r="14" spans="2:9" ht="25.2" customHeight="1" x14ac:dyDescent="0.3">
      <c r="B14" s="9" t="s">
        <v>11</v>
      </c>
      <c r="C14" s="79">
        <f>C13*33.33%</f>
        <v>90943331.090700001</v>
      </c>
      <c r="D14" s="76">
        <f>D13*33.33%</f>
        <v>95321149.315482959</v>
      </c>
      <c r="E14" s="8"/>
      <c r="F14" s="2"/>
      <c r="G14" s="34"/>
      <c r="I14" s="4"/>
    </row>
    <row r="15" spans="2:9" ht="25.2" customHeight="1" x14ac:dyDescent="0.3">
      <c r="B15" s="82" t="s">
        <v>12</v>
      </c>
      <c r="C15" s="79">
        <f>C14/2</f>
        <v>45471665.54535</v>
      </c>
      <c r="D15" s="76">
        <f>D13*16.67%</f>
        <v>47674874.260099046</v>
      </c>
      <c r="E15" s="8"/>
      <c r="F15" s="2"/>
      <c r="G15" s="34"/>
      <c r="I15" s="4"/>
    </row>
    <row r="16" spans="2:9" ht="25.2" customHeight="1" x14ac:dyDescent="0.3">
      <c r="B16" s="83" t="s">
        <v>133</v>
      </c>
      <c r="C16" s="84">
        <f>C17+C18</f>
        <v>255367206</v>
      </c>
      <c r="D16" s="85">
        <f>D17+D18</f>
        <v>318866859.12</v>
      </c>
      <c r="E16" s="8"/>
      <c r="F16" s="2"/>
      <c r="G16" s="34"/>
      <c r="I16" s="4"/>
    </row>
    <row r="17" spans="1:9" ht="25.2" customHeight="1" x14ac:dyDescent="0.3">
      <c r="B17" s="9" t="s">
        <v>13</v>
      </c>
      <c r="C17" s="80">
        <f>'Quadro A'!J164</f>
        <v>255367206</v>
      </c>
      <c r="D17" s="77">
        <v>316573065.44999999</v>
      </c>
      <c r="E17" s="26"/>
      <c r="F17" s="1"/>
      <c r="I17" s="4"/>
    </row>
    <row r="18" spans="1:9" ht="25.2" customHeight="1" x14ac:dyDescent="0.3">
      <c r="B18" s="72" t="s">
        <v>135</v>
      </c>
      <c r="C18" s="89">
        <v>0</v>
      </c>
      <c r="D18" s="78">
        <f>D19-D20</f>
        <v>2293793.67</v>
      </c>
      <c r="E18" s="26"/>
      <c r="F18" s="1"/>
      <c r="I18" s="4"/>
    </row>
    <row r="19" spans="1:9" ht="25.2" customHeight="1" x14ac:dyDescent="0.3">
      <c r="B19" s="72" t="s">
        <v>136</v>
      </c>
      <c r="C19" s="89">
        <v>0</v>
      </c>
      <c r="D19" s="78">
        <v>2293793.67</v>
      </c>
      <c r="E19" s="26"/>
      <c r="F19" s="1"/>
      <c r="I19" s="4"/>
    </row>
    <row r="20" spans="1:9" ht="25.2" customHeight="1" x14ac:dyDescent="0.3">
      <c r="B20" s="9" t="s">
        <v>137</v>
      </c>
      <c r="C20" s="89">
        <v>0</v>
      </c>
      <c r="D20" s="92">
        <v>0</v>
      </c>
      <c r="E20" s="26"/>
      <c r="F20" s="1"/>
      <c r="I20" s="4"/>
    </row>
    <row r="21" spans="1:9" ht="25.2" customHeight="1" x14ac:dyDescent="0.3">
      <c r="B21" s="88" t="s">
        <v>134</v>
      </c>
      <c r="C21" s="86">
        <f>C22+C23</f>
        <v>45722741</v>
      </c>
      <c r="D21" s="87">
        <f>D22+D23</f>
        <v>47889581.43</v>
      </c>
      <c r="E21" s="26"/>
      <c r="F21" s="1"/>
      <c r="I21" s="4"/>
    </row>
    <row r="22" spans="1:9" ht="25.2" customHeight="1" x14ac:dyDescent="0.3">
      <c r="B22" s="9" t="s">
        <v>14</v>
      </c>
      <c r="C22" s="81">
        <f>'Quadro B'!J143</f>
        <v>45722741</v>
      </c>
      <c r="D22" s="78">
        <v>46251448.5</v>
      </c>
      <c r="E22" s="26"/>
      <c r="I22" s="4"/>
    </row>
    <row r="23" spans="1:9" ht="25.2" customHeight="1" x14ac:dyDescent="0.3">
      <c r="B23" s="73" t="s">
        <v>135</v>
      </c>
      <c r="C23" s="90">
        <v>0</v>
      </c>
      <c r="D23" s="78">
        <f>D24-D25</f>
        <v>1638132.93</v>
      </c>
      <c r="E23" s="26"/>
      <c r="I23" s="4"/>
    </row>
    <row r="24" spans="1:9" ht="25.2" customHeight="1" x14ac:dyDescent="0.3">
      <c r="B24" s="72" t="s">
        <v>136</v>
      </c>
      <c r="C24" s="89">
        <v>0</v>
      </c>
      <c r="D24" s="78">
        <v>1638132.93</v>
      </c>
      <c r="E24" s="26"/>
      <c r="I24" s="4"/>
    </row>
    <row r="25" spans="1:9" ht="25.2" customHeight="1" thickBot="1" x14ac:dyDescent="0.35">
      <c r="A25" s="74"/>
      <c r="B25" s="75" t="s">
        <v>137</v>
      </c>
      <c r="C25" s="91">
        <v>0</v>
      </c>
      <c r="D25" s="93">
        <v>0</v>
      </c>
      <c r="E25" s="26"/>
      <c r="I25" s="4"/>
    </row>
    <row r="26" spans="1:9" x14ac:dyDescent="0.3">
      <c r="E26" s="27"/>
      <c r="I26" s="4"/>
    </row>
    <row r="27" spans="1:9" ht="15.75" customHeight="1" thickBot="1" x14ac:dyDescent="0.35">
      <c r="E27" s="27"/>
      <c r="I27" s="4"/>
    </row>
    <row r="28" spans="1:9" x14ac:dyDescent="0.3">
      <c r="B28" s="36" t="s">
        <v>15</v>
      </c>
      <c r="C28" s="37">
        <f>C16/$C$13</f>
        <v>0.9359002880036783</v>
      </c>
      <c r="D28" s="37">
        <f>D16/$D$13</f>
        <v>1.114950091431947</v>
      </c>
      <c r="E28" s="8"/>
      <c r="I28" s="4"/>
    </row>
    <row r="29" spans="1:9" x14ac:dyDescent="0.3">
      <c r="B29" s="38" t="s">
        <v>16</v>
      </c>
      <c r="C29" s="39">
        <f>C21/$C$13</f>
        <v>0.16757017136420246</v>
      </c>
      <c r="D29" s="39">
        <f>D21/$D$13</f>
        <v>0.1674507452463791</v>
      </c>
      <c r="E29" s="8"/>
      <c r="I29" s="4"/>
    </row>
    <row r="30" spans="1:9" x14ac:dyDescent="0.3">
      <c r="B30" s="7"/>
      <c r="C30" s="8"/>
      <c r="D30" s="8"/>
      <c r="E30" s="8"/>
      <c r="I30" s="4"/>
    </row>
  </sheetData>
  <mergeCells count="5">
    <mergeCell ref="B7:D7"/>
    <mergeCell ref="B4:D4"/>
    <mergeCell ref="B2:D2"/>
    <mergeCell ref="B1:D1"/>
    <mergeCell ref="B5:D5"/>
  </mergeCells>
  <printOptions horizontalCentered="1"/>
  <pageMargins left="0.39370078740157483" right="0.39370078740157483" top="0" bottom="0" header="0.31496062992125984" footer="0.31496062992125984"/>
  <pageSetup paperSize="9" scale="9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166"/>
  <sheetViews>
    <sheetView showGridLines="0" topLeftCell="A146" zoomScale="110" zoomScaleNormal="110" workbookViewId="0">
      <selection activeCell="B2" sqref="B2:K2"/>
    </sheetView>
  </sheetViews>
  <sheetFormatPr defaultRowHeight="14.4" x14ac:dyDescent="0.3"/>
  <cols>
    <col min="1" max="1" width="3.44140625" customWidth="1"/>
    <col min="2" max="2" width="3.6640625" customWidth="1"/>
    <col min="3" max="3" width="15.5546875" customWidth="1"/>
    <col min="4" max="4" width="14.33203125" customWidth="1"/>
    <col min="5" max="5" width="16.44140625" customWidth="1"/>
    <col min="6" max="6" width="9" style="55" customWidth="1"/>
    <col min="7" max="7" width="10.6640625" style="21" customWidth="1"/>
    <col min="8" max="9" width="10.44140625" style="19" customWidth="1"/>
    <col min="10" max="11" width="15" style="16" customWidth="1"/>
    <col min="12" max="12" width="15.6640625" style="1" bestFit="1" customWidth="1"/>
    <col min="13" max="13" width="10.33203125" bestFit="1" customWidth="1"/>
  </cols>
  <sheetData>
    <row r="1" spans="2:13" ht="30.9" customHeight="1" x14ac:dyDescent="0.3">
      <c r="B1" s="97" t="s">
        <v>0</v>
      </c>
      <c r="C1" s="97"/>
      <c r="D1" s="97"/>
      <c r="E1" s="97"/>
      <c r="F1" s="97"/>
      <c r="G1" s="97"/>
      <c r="H1" s="97"/>
      <c r="I1" s="97"/>
      <c r="J1" s="97"/>
      <c r="K1" s="97"/>
    </row>
    <row r="2" spans="2:13" ht="12.9" customHeight="1" x14ac:dyDescent="0.3">
      <c r="B2" s="98" t="s">
        <v>1</v>
      </c>
      <c r="C2" s="98"/>
      <c r="D2" s="98"/>
      <c r="E2" s="98"/>
      <c r="F2" s="98"/>
      <c r="G2" s="98"/>
      <c r="H2" s="98"/>
      <c r="I2" s="98"/>
      <c r="J2" s="98"/>
      <c r="K2" s="98"/>
    </row>
    <row r="3" spans="2:13" ht="6.9" customHeight="1" x14ac:dyDescent="0.3">
      <c r="B3" s="25"/>
      <c r="C3" s="25"/>
      <c r="D3" s="25"/>
      <c r="E3" s="25"/>
      <c r="F3" s="25"/>
      <c r="G3" s="25"/>
      <c r="H3" s="25"/>
      <c r="I3" s="25"/>
      <c r="J3" s="41"/>
      <c r="K3" s="41"/>
    </row>
    <row r="4" spans="2:13" ht="15.9" customHeight="1" x14ac:dyDescent="0.3">
      <c r="B4" s="105" t="s">
        <v>17</v>
      </c>
      <c r="C4" s="105"/>
      <c r="D4" s="105"/>
      <c r="E4" s="105"/>
      <c r="F4" s="105"/>
      <c r="G4" s="105"/>
      <c r="H4" s="105"/>
      <c r="I4" s="105"/>
      <c r="J4" s="105"/>
      <c r="K4" s="105"/>
    </row>
    <row r="5" spans="2:13" ht="30" customHeight="1" x14ac:dyDescent="0.3">
      <c r="B5" s="104" t="s">
        <v>140</v>
      </c>
      <c r="C5" s="104"/>
      <c r="D5" s="104"/>
      <c r="E5" s="104"/>
      <c r="F5" s="104"/>
      <c r="G5" s="104"/>
      <c r="H5" s="104"/>
      <c r="I5" s="104"/>
      <c r="J5" s="104"/>
      <c r="K5" s="104"/>
    </row>
    <row r="6" spans="2:13" x14ac:dyDescent="0.3">
      <c r="B6" s="5"/>
      <c r="H6" s="13"/>
      <c r="I6" s="13"/>
      <c r="J6" s="103" t="s">
        <v>18</v>
      </c>
      <c r="K6" s="103"/>
    </row>
    <row r="7" spans="2:13" ht="26.4" customHeight="1" x14ac:dyDescent="0.3">
      <c r="B7" s="143" t="s">
        <v>19</v>
      </c>
      <c r="C7" s="144" t="s">
        <v>20</v>
      </c>
      <c r="D7" s="144" t="s">
        <v>21</v>
      </c>
      <c r="E7" s="141" t="s">
        <v>22</v>
      </c>
      <c r="F7" s="142" t="s">
        <v>23</v>
      </c>
      <c r="G7" s="110" t="s">
        <v>24</v>
      </c>
      <c r="H7" s="111"/>
      <c r="I7" s="111"/>
      <c r="J7" s="108" t="s">
        <v>25</v>
      </c>
      <c r="K7" s="109"/>
    </row>
    <row r="8" spans="2:13" ht="20.25" customHeight="1" x14ac:dyDescent="0.3">
      <c r="B8" s="143"/>
      <c r="C8" s="144"/>
      <c r="D8" s="144"/>
      <c r="E8" s="141"/>
      <c r="F8" s="142"/>
      <c r="G8" s="22" t="s">
        <v>26</v>
      </c>
      <c r="H8" s="22" t="s">
        <v>27</v>
      </c>
      <c r="I8" s="22" t="s">
        <v>28</v>
      </c>
      <c r="J8" s="31" t="s">
        <v>29</v>
      </c>
      <c r="K8" s="31" t="s">
        <v>30</v>
      </c>
    </row>
    <row r="9" spans="2:13" ht="12" customHeight="1" x14ac:dyDescent="0.3">
      <c r="B9" s="134" t="s">
        <v>31</v>
      </c>
      <c r="C9" s="113" t="s">
        <v>32</v>
      </c>
      <c r="D9" s="129"/>
      <c r="E9" s="69" t="s">
        <v>33</v>
      </c>
      <c r="F9" s="53">
        <v>1516</v>
      </c>
      <c r="G9" s="23" t="s">
        <v>34</v>
      </c>
      <c r="H9" s="17">
        <v>1403360</v>
      </c>
      <c r="I9" s="17">
        <v>1373310</v>
      </c>
      <c r="J9" s="123">
        <v>84753490</v>
      </c>
      <c r="K9" s="123">
        <v>89422263.239999995</v>
      </c>
    </row>
    <row r="10" spans="2:13" ht="12" customHeight="1" x14ac:dyDescent="0.3">
      <c r="B10" s="119"/>
      <c r="C10" s="115"/>
      <c r="D10" s="131"/>
      <c r="E10" s="69" t="s">
        <v>35</v>
      </c>
      <c r="F10" s="53">
        <v>2404</v>
      </c>
      <c r="G10" s="23" t="s">
        <v>34</v>
      </c>
      <c r="H10" s="17">
        <v>1970773</v>
      </c>
      <c r="I10" s="17">
        <v>2325315</v>
      </c>
      <c r="J10" s="124"/>
      <c r="K10" s="124"/>
      <c r="M10" s="24"/>
    </row>
    <row r="11" spans="2:13" ht="12" customHeight="1" x14ac:dyDescent="0.3">
      <c r="B11" s="119"/>
      <c r="C11" s="112" t="s">
        <v>36</v>
      </c>
      <c r="D11" s="132"/>
      <c r="E11" s="69" t="s">
        <v>37</v>
      </c>
      <c r="F11" s="53">
        <v>3595</v>
      </c>
      <c r="G11" s="23" t="s">
        <v>34</v>
      </c>
      <c r="H11" s="17">
        <v>2426240</v>
      </c>
      <c r="I11" s="17">
        <v>3508657</v>
      </c>
      <c r="J11" s="123">
        <v>73112900</v>
      </c>
      <c r="K11" s="100">
        <v>79297298.299999997</v>
      </c>
    </row>
    <row r="12" spans="2:13" ht="12" customHeight="1" x14ac:dyDescent="0.3">
      <c r="B12" s="119"/>
      <c r="C12" s="112"/>
      <c r="D12" s="132"/>
      <c r="E12" s="69" t="s">
        <v>38</v>
      </c>
      <c r="F12" s="53">
        <v>1491</v>
      </c>
      <c r="G12" s="23" t="s">
        <v>34</v>
      </c>
      <c r="H12" s="17">
        <v>1014560</v>
      </c>
      <c r="I12" s="17">
        <v>1430510</v>
      </c>
      <c r="J12" s="124"/>
      <c r="K12" s="102"/>
    </row>
    <row r="13" spans="2:13" ht="12" customHeight="1" x14ac:dyDescent="0.3">
      <c r="B13" s="119"/>
      <c r="C13" s="69" t="s">
        <v>39</v>
      </c>
      <c r="D13" s="68"/>
      <c r="E13" s="69" t="s">
        <v>40</v>
      </c>
      <c r="F13" s="53">
        <v>0</v>
      </c>
      <c r="G13" s="23" t="s">
        <v>34</v>
      </c>
      <c r="H13" s="17">
        <v>0</v>
      </c>
      <c r="I13" s="17">
        <v>0</v>
      </c>
      <c r="J13" s="70">
        <v>0</v>
      </c>
      <c r="K13" s="94">
        <v>0</v>
      </c>
    </row>
    <row r="14" spans="2:13" ht="12" customHeight="1" x14ac:dyDescent="0.3">
      <c r="B14" s="119"/>
      <c r="C14" s="112" t="s">
        <v>41</v>
      </c>
      <c r="D14" s="132"/>
      <c r="E14" s="69" t="s">
        <v>42</v>
      </c>
      <c r="F14" s="53">
        <v>81</v>
      </c>
      <c r="G14" s="23" t="s">
        <v>34</v>
      </c>
      <c r="H14" s="17">
        <v>50200</v>
      </c>
      <c r="I14" s="17">
        <v>32453.785773639182</v>
      </c>
      <c r="J14" s="123">
        <v>3760222</v>
      </c>
      <c r="K14" s="100">
        <v>4340725.7599999998</v>
      </c>
    </row>
    <row r="15" spans="2:13" ht="20.399999999999999" x14ac:dyDescent="0.3">
      <c r="B15" s="119"/>
      <c r="C15" s="112"/>
      <c r="D15" s="132"/>
      <c r="E15" s="69" t="s">
        <v>43</v>
      </c>
      <c r="F15" s="53">
        <v>58</v>
      </c>
      <c r="G15" s="23" t="s">
        <v>34</v>
      </c>
      <c r="H15" s="17">
        <v>44200</v>
      </c>
      <c r="I15" s="17">
        <v>20005.04549539998</v>
      </c>
      <c r="J15" s="128"/>
      <c r="K15" s="101"/>
    </row>
    <row r="16" spans="2:13" ht="20.399999999999999" customHeight="1" x14ac:dyDescent="0.3">
      <c r="B16" s="119"/>
      <c r="C16" s="112"/>
      <c r="D16" s="132"/>
      <c r="E16" s="69" t="s">
        <v>44</v>
      </c>
      <c r="F16" s="53">
        <v>0</v>
      </c>
      <c r="G16" s="23" t="s">
        <v>34</v>
      </c>
      <c r="H16" s="17">
        <v>0</v>
      </c>
      <c r="I16" s="17">
        <v>0</v>
      </c>
      <c r="J16" s="128"/>
      <c r="K16" s="101"/>
    </row>
    <row r="17" spans="2:11" ht="12" customHeight="1" x14ac:dyDescent="0.3">
      <c r="B17" s="119"/>
      <c r="C17" s="112"/>
      <c r="D17" s="132"/>
      <c r="E17" s="69" t="s">
        <v>45</v>
      </c>
      <c r="F17" s="53">
        <v>324</v>
      </c>
      <c r="G17" s="23" t="s">
        <v>34</v>
      </c>
      <c r="H17" s="17">
        <v>188419</v>
      </c>
      <c r="I17" s="17">
        <v>125741</v>
      </c>
      <c r="J17" s="124"/>
      <c r="K17" s="102"/>
    </row>
    <row r="18" spans="2:11" ht="15" customHeight="1" x14ac:dyDescent="0.3">
      <c r="B18" s="119"/>
      <c r="C18" s="112" t="s">
        <v>46</v>
      </c>
      <c r="D18" s="113" t="s">
        <v>47</v>
      </c>
      <c r="E18" s="69" t="s">
        <v>48</v>
      </c>
      <c r="F18" s="53">
        <v>1886</v>
      </c>
      <c r="G18" s="23" t="s">
        <v>34</v>
      </c>
      <c r="H18" s="17">
        <v>926669</v>
      </c>
      <c r="I18" s="17">
        <v>826700.91857825522</v>
      </c>
      <c r="J18" s="123">
        <v>12873962</v>
      </c>
      <c r="K18" s="100">
        <v>13137547.26</v>
      </c>
    </row>
    <row r="19" spans="2:11" x14ac:dyDescent="0.3">
      <c r="B19" s="119"/>
      <c r="C19" s="112"/>
      <c r="D19" s="114"/>
      <c r="E19" s="69" t="s">
        <v>49</v>
      </c>
      <c r="F19" s="53">
        <v>5341</v>
      </c>
      <c r="G19" s="23" t="s">
        <v>34</v>
      </c>
      <c r="H19" s="17">
        <v>113117</v>
      </c>
      <c r="I19" s="17">
        <v>19140</v>
      </c>
      <c r="J19" s="128"/>
      <c r="K19" s="101"/>
    </row>
    <row r="20" spans="2:11" x14ac:dyDescent="0.3">
      <c r="B20" s="119"/>
      <c r="C20" s="112"/>
      <c r="D20" s="115"/>
      <c r="E20" s="69" t="s">
        <v>50</v>
      </c>
      <c r="F20" s="53">
        <v>1047</v>
      </c>
      <c r="G20" s="23" t="s">
        <v>51</v>
      </c>
      <c r="H20" s="17">
        <v>4250</v>
      </c>
      <c r="I20" s="17">
        <v>1039</v>
      </c>
      <c r="J20" s="124"/>
      <c r="K20" s="102"/>
    </row>
    <row r="21" spans="2:11" ht="15" customHeight="1" x14ac:dyDescent="0.3">
      <c r="B21" s="119"/>
      <c r="C21" s="112"/>
      <c r="D21" s="113" t="s">
        <v>52</v>
      </c>
      <c r="E21" s="69" t="s">
        <v>48</v>
      </c>
      <c r="F21" s="53">
        <v>3536</v>
      </c>
      <c r="G21" s="23" t="s">
        <v>34</v>
      </c>
      <c r="H21" s="17">
        <v>456651</v>
      </c>
      <c r="I21" s="17">
        <v>348109</v>
      </c>
      <c r="J21" s="123">
        <v>14968796</v>
      </c>
      <c r="K21" s="100">
        <v>13121209.039999999</v>
      </c>
    </row>
    <row r="22" spans="2:11" x14ac:dyDescent="0.3">
      <c r="B22" s="119"/>
      <c r="C22" s="112"/>
      <c r="D22" s="114"/>
      <c r="E22" s="69" t="s">
        <v>49</v>
      </c>
      <c r="F22" s="53">
        <v>1381</v>
      </c>
      <c r="G22" s="23" t="s">
        <v>34</v>
      </c>
      <c r="H22" s="17">
        <v>1353</v>
      </c>
      <c r="I22" s="17">
        <v>3487</v>
      </c>
      <c r="J22" s="128"/>
      <c r="K22" s="101"/>
    </row>
    <row r="23" spans="2:11" x14ac:dyDescent="0.3">
      <c r="B23" s="119"/>
      <c r="C23" s="112"/>
      <c r="D23" s="115"/>
      <c r="E23" s="69" t="s">
        <v>50</v>
      </c>
      <c r="F23" s="53">
        <v>241</v>
      </c>
      <c r="G23" s="23" t="s">
        <v>51</v>
      </c>
      <c r="H23" s="17">
        <v>1904</v>
      </c>
      <c r="I23" s="17">
        <v>241</v>
      </c>
      <c r="J23" s="124"/>
      <c r="K23" s="102"/>
    </row>
    <row r="24" spans="2:11" ht="12" customHeight="1" x14ac:dyDescent="0.3">
      <c r="B24" s="119"/>
      <c r="C24" s="112"/>
      <c r="D24" s="112" t="s">
        <v>53</v>
      </c>
      <c r="E24" s="69" t="s">
        <v>48</v>
      </c>
      <c r="F24" s="53">
        <v>0</v>
      </c>
      <c r="G24" s="23" t="s">
        <v>34</v>
      </c>
      <c r="H24" s="17">
        <v>126648</v>
      </c>
      <c r="I24" s="17">
        <v>0</v>
      </c>
      <c r="J24" s="123">
        <v>2621470</v>
      </c>
      <c r="K24" s="100">
        <v>708195.42</v>
      </c>
    </row>
    <row r="25" spans="2:11" ht="12" customHeight="1" x14ac:dyDescent="0.3">
      <c r="B25" s="119"/>
      <c r="C25" s="112"/>
      <c r="D25" s="112"/>
      <c r="E25" s="69" t="s">
        <v>49</v>
      </c>
      <c r="F25" s="53">
        <v>534</v>
      </c>
      <c r="G25" s="23" t="s">
        <v>34</v>
      </c>
      <c r="H25" s="17">
        <v>4528</v>
      </c>
      <c r="I25" s="17">
        <v>4308</v>
      </c>
      <c r="J25" s="128"/>
      <c r="K25" s="101"/>
    </row>
    <row r="26" spans="2:11" ht="12" customHeight="1" x14ac:dyDescent="0.3">
      <c r="B26" s="119"/>
      <c r="C26" s="112"/>
      <c r="D26" s="112"/>
      <c r="E26" s="69" t="s">
        <v>50</v>
      </c>
      <c r="F26" s="53">
        <v>0</v>
      </c>
      <c r="G26" s="23" t="s">
        <v>51</v>
      </c>
      <c r="H26" s="17">
        <v>0</v>
      </c>
      <c r="I26" s="17">
        <v>0</v>
      </c>
      <c r="J26" s="124"/>
      <c r="K26" s="102"/>
    </row>
    <row r="27" spans="2:11" ht="12" customHeight="1" x14ac:dyDescent="0.3">
      <c r="B27" s="119"/>
      <c r="C27" s="116" t="s">
        <v>54</v>
      </c>
      <c r="D27" s="136"/>
      <c r="E27" s="40" t="s">
        <v>48</v>
      </c>
      <c r="F27" s="54">
        <v>225</v>
      </c>
      <c r="G27" s="46" t="s">
        <v>34</v>
      </c>
      <c r="H27" s="47">
        <v>22658</v>
      </c>
      <c r="I27" s="47">
        <v>16480</v>
      </c>
      <c r="J27" s="100">
        <v>568916</v>
      </c>
      <c r="K27" s="100">
        <v>474827.26</v>
      </c>
    </row>
    <row r="28" spans="2:11" ht="12" customHeight="1" x14ac:dyDescent="0.3">
      <c r="B28" s="119"/>
      <c r="C28" s="117"/>
      <c r="D28" s="137"/>
      <c r="E28" s="40" t="s">
        <v>49</v>
      </c>
      <c r="F28" s="54">
        <v>12</v>
      </c>
      <c r="G28" s="46" t="s">
        <v>34</v>
      </c>
      <c r="H28" s="47">
        <v>1248</v>
      </c>
      <c r="I28" s="47">
        <v>162</v>
      </c>
      <c r="J28" s="101"/>
      <c r="K28" s="101"/>
    </row>
    <row r="29" spans="2:11" ht="12" customHeight="1" x14ac:dyDescent="0.3">
      <c r="B29" s="119"/>
      <c r="C29" s="118"/>
      <c r="D29" s="138"/>
      <c r="E29" s="40" t="s">
        <v>50</v>
      </c>
      <c r="F29" s="54">
        <v>0</v>
      </c>
      <c r="G29" s="23" t="s">
        <v>51</v>
      </c>
      <c r="H29" s="47">
        <v>0</v>
      </c>
      <c r="I29" s="47">
        <v>0</v>
      </c>
      <c r="J29" s="102"/>
      <c r="K29" s="102"/>
    </row>
    <row r="30" spans="2:11" ht="12" customHeight="1" x14ac:dyDescent="0.3">
      <c r="B30" s="119"/>
      <c r="C30" s="114" t="s">
        <v>55</v>
      </c>
      <c r="D30" s="113" t="s">
        <v>56</v>
      </c>
      <c r="E30" s="69" t="s">
        <v>48</v>
      </c>
      <c r="F30" s="53">
        <v>469</v>
      </c>
      <c r="G30" s="46" t="s">
        <v>34</v>
      </c>
      <c r="H30" s="17">
        <v>22246</v>
      </c>
      <c r="I30" s="17">
        <v>21936</v>
      </c>
      <c r="J30" s="100">
        <v>3575629</v>
      </c>
      <c r="K30" s="100">
        <v>1522759.85</v>
      </c>
    </row>
    <row r="31" spans="2:11" ht="12" customHeight="1" x14ac:dyDescent="0.3">
      <c r="B31" s="119"/>
      <c r="C31" s="114"/>
      <c r="D31" s="114"/>
      <c r="E31" s="69" t="s">
        <v>57</v>
      </c>
      <c r="F31" s="53">
        <v>0</v>
      </c>
      <c r="G31" s="23" t="s">
        <v>51</v>
      </c>
      <c r="H31" s="17">
        <v>0</v>
      </c>
      <c r="I31" s="17">
        <v>0</v>
      </c>
      <c r="J31" s="101"/>
      <c r="K31" s="101"/>
    </row>
    <row r="32" spans="2:11" ht="12" customHeight="1" x14ac:dyDescent="0.3">
      <c r="B32" s="119"/>
      <c r="C32" s="114"/>
      <c r="D32" s="114"/>
      <c r="E32" s="69" t="s">
        <v>58</v>
      </c>
      <c r="F32" s="53">
        <v>0</v>
      </c>
      <c r="G32" s="23" t="s">
        <v>51</v>
      </c>
      <c r="H32" s="17">
        <v>16020</v>
      </c>
      <c r="I32" s="17">
        <v>3008</v>
      </c>
      <c r="J32" s="101"/>
      <c r="K32" s="101"/>
    </row>
    <row r="33" spans="2:11" ht="12" customHeight="1" x14ac:dyDescent="0.3">
      <c r="B33" s="119"/>
      <c r="C33" s="114"/>
      <c r="D33" s="114"/>
      <c r="E33" s="69" t="s">
        <v>49</v>
      </c>
      <c r="F33" s="53">
        <v>2036</v>
      </c>
      <c r="G33" s="46" t="s">
        <v>34</v>
      </c>
      <c r="H33" s="17">
        <v>3073</v>
      </c>
      <c r="I33" s="17">
        <v>8269</v>
      </c>
      <c r="J33" s="101"/>
      <c r="K33" s="101"/>
    </row>
    <row r="34" spans="2:11" ht="12" customHeight="1" x14ac:dyDescent="0.3">
      <c r="B34" s="119"/>
      <c r="C34" s="114"/>
      <c r="D34" s="114"/>
      <c r="E34" s="69" t="s">
        <v>50</v>
      </c>
      <c r="F34" s="53">
        <v>1889</v>
      </c>
      <c r="G34" s="23" t="s">
        <v>51</v>
      </c>
      <c r="H34" s="17">
        <v>550</v>
      </c>
      <c r="I34" s="17">
        <v>1889</v>
      </c>
      <c r="J34" s="101"/>
      <c r="K34" s="101"/>
    </row>
    <row r="35" spans="2:11" ht="12" customHeight="1" x14ac:dyDescent="0.3">
      <c r="B35" s="119"/>
      <c r="C35" s="114"/>
      <c r="D35" s="114"/>
      <c r="E35" s="69" t="s">
        <v>59</v>
      </c>
      <c r="F35" s="53">
        <v>0</v>
      </c>
      <c r="G35" s="49" t="s">
        <v>60</v>
      </c>
      <c r="H35" s="17">
        <v>0</v>
      </c>
      <c r="I35" s="17">
        <v>0</v>
      </c>
      <c r="J35" s="101"/>
      <c r="K35" s="101"/>
    </row>
    <row r="36" spans="2:11" ht="12" customHeight="1" x14ac:dyDescent="0.3">
      <c r="B36" s="119"/>
      <c r="C36" s="114"/>
      <c r="D36" s="115"/>
      <c r="E36" s="69" t="s">
        <v>61</v>
      </c>
      <c r="F36" s="53">
        <v>1401</v>
      </c>
      <c r="G36" s="49" t="s">
        <v>60</v>
      </c>
      <c r="H36" s="17">
        <v>3500</v>
      </c>
      <c r="I36" s="17">
        <v>1401</v>
      </c>
      <c r="J36" s="102"/>
      <c r="K36" s="102"/>
    </row>
    <row r="37" spans="2:11" ht="12" customHeight="1" x14ac:dyDescent="0.3">
      <c r="B37" s="119"/>
      <c r="C37" s="114"/>
      <c r="D37" s="113" t="s">
        <v>62</v>
      </c>
      <c r="E37" s="69" t="s">
        <v>63</v>
      </c>
      <c r="F37" s="53">
        <v>0</v>
      </c>
      <c r="G37" s="23" t="s">
        <v>51</v>
      </c>
      <c r="H37" s="62">
        <v>0</v>
      </c>
      <c r="I37" s="62">
        <v>0</v>
      </c>
      <c r="J37" s="100">
        <v>0</v>
      </c>
      <c r="K37" s="100">
        <v>1705091.9</v>
      </c>
    </row>
    <row r="38" spans="2:11" ht="12" customHeight="1" x14ac:dyDescent="0.3">
      <c r="B38" s="119"/>
      <c r="C38" s="114"/>
      <c r="D38" s="114"/>
      <c r="E38" s="69" t="s">
        <v>48</v>
      </c>
      <c r="F38" s="53">
        <v>0</v>
      </c>
      <c r="G38" s="46" t="s">
        <v>34</v>
      </c>
      <c r="H38" s="62">
        <v>0</v>
      </c>
      <c r="I38" s="62">
        <v>0</v>
      </c>
      <c r="J38" s="101"/>
      <c r="K38" s="101"/>
    </row>
    <row r="39" spans="2:11" ht="12" customHeight="1" x14ac:dyDescent="0.3">
      <c r="B39" s="119"/>
      <c r="C39" s="114"/>
      <c r="D39" s="114"/>
      <c r="E39" s="69" t="s">
        <v>57</v>
      </c>
      <c r="F39" s="53">
        <v>312</v>
      </c>
      <c r="G39" s="23" t="s">
        <v>51</v>
      </c>
      <c r="H39" s="62">
        <v>200</v>
      </c>
      <c r="I39" s="62">
        <v>312</v>
      </c>
      <c r="J39" s="101"/>
      <c r="K39" s="101"/>
    </row>
    <row r="40" spans="2:11" ht="12" customHeight="1" x14ac:dyDescent="0.3">
      <c r="B40" s="119"/>
      <c r="C40" s="114"/>
      <c r="D40" s="114"/>
      <c r="E40" s="69" t="s">
        <v>64</v>
      </c>
      <c r="F40" s="53">
        <v>0</v>
      </c>
      <c r="G40" s="23" t="s">
        <v>51</v>
      </c>
      <c r="H40" s="62">
        <v>300</v>
      </c>
      <c r="I40" s="17">
        <v>426</v>
      </c>
      <c r="J40" s="101"/>
      <c r="K40" s="101"/>
    </row>
    <row r="41" spans="2:11" ht="12" customHeight="1" x14ac:dyDescent="0.3">
      <c r="B41" s="119"/>
      <c r="C41" s="114"/>
      <c r="D41" s="114"/>
      <c r="E41" s="69" t="s">
        <v>49</v>
      </c>
      <c r="F41" s="53">
        <v>409</v>
      </c>
      <c r="G41" s="46" t="s">
        <v>34</v>
      </c>
      <c r="H41" s="62">
        <v>1130</v>
      </c>
      <c r="I41" s="62">
        <v>2123</v>
      </c>
      <c r="J41" s="101"/>
      <c r="K41" s="101"/>
    </row>
    <row r="42" spans="2:11" ht="12" customHeight="1" x14ac:dyDescent="0.3">
      <c r="B42" s="119"/>
      <c r="C42" s="114"/>
      <c r="D42" s="114"/>
      <c r="E42" s="69" t="s">
        <v>50</v>
      </c>
      <c r="F42" s="53">
        <v>339</v>
      </c>
      <c r="G42" s="23" t="s">
        <v>51</v>
      </c>
      <c r="H42" s="62">
        <v>300</v>
      </c>
      <c r="I42" s="62">
        <v>0</v>
      </c>
      <c r="J42" s="101"/>
      <c r="K42" s="101"/>
    </row>
    <row r="43" spans="2:11" ht="12" customHeight="1" x14ac:dyDescent="0.3">
      <c r="B43" s="119"/>
      <c r="C43" s="114"/>
      <c r="D43" s="114"/>
      <c r="E43" s="69" t="s">
        <v>59</v>
      </c>
      <c r="F43" s="53">
        <v>0</v>
      </c>
      <c r="G43" s="49" t="s">
        <v>60</v>
      </c>
      <c r="H43" s="62">
        <v>100</v>
      </c>
      <c r="I43" s="62">
        <v>0</v>
      </c>
      <c r="J43" s="101"/>
      <c r="K43" s="101"/>
    </row>
    <row r="44" spans="2:11" ht="12" customHeight="1" x14ac:dyDescent="0.3">
      <c r="B44" s="119"/>
      <c r="C44" s="114"/>
      <c r="D44" s="115"/>
      <c r="E44" s="69" t="s">
        <v>61</v>
      </c>
      <c r="F44" s="53">
        <v>0</v>
      </c>
      <c r="G44" s="49" t="s">
        <v>60</v>
      </c>
      <c r="H44" s="62">
        <v>0</v>
      </c>
      <c r="I44" s="62">
        <v>0</v>
      </c>
      <c r="J44" s="102"/>
      <c r="K44" s="102"/>
    </row>
    <row r="45" spans="2:11" ht="12" customHeight="1" x14ac:dyDescent="0.3">
      <c r="B45" s="119"/>
      <c r="C45" s="114"/>
      <c r="D45" s="113" t="s">
        <v>65</v>
      </c>
      <c r="E45" s="69" t="s">
        <v>48</v>
      </c>
      <c r="F45" s="53">
        <v>0</v>
      </c>
      <c r="G45" s="46" t="s">
        <v>34</v>
      </c>
      <c r="H45" s="17">
        <v>0</v>
      </c>
      <c r="I45" s="17">
        <v>0</v>
      </c>
      <c r="J45" s="100">
        <v>2290388</v>
      </c>
      <c r="K45" s="100">
        <v>1158217.83</v>
      </c>
    </row>
    <row r="46" spans="2:11" ht="12" customHeight="1" x14ac:dyDescent="0.3">
      <c r="B46" s="119"/>
      <c r="C46" s="114"/>
      <c r="D46" s="114"/>
      <c r="E46" s="69" t="s">
        <v>57</v>
      </c>
      <c r="F46" s="53">
        <v>0</v>
      </c>
      <c r="G46" s="23" t="s">
        <v>51</v>
      </c>
      <c r="H46" s="17">
        <v>25</v>
      </c>
      <c r="I46" s="17">
        <v>0</v>
      </c>
      <c r="J46" s="101"/>
      <c r="K46" s="101"/>
    </row>
    <row r="47" spans="2:11" ht="12" customHeight="1" x14ac:dyDescent="0.3">
      <c r="B47" s="119"/>
      <c r="C47" s="114"/>
      <c r="D47" s="114"/>
      <c r="E47" s="69" t="s">
        <v>58</v>
      </c>
      <c r="F47" s="53">
        <v>0</v>
      </c>
      <c r="G47" s="23" t="s">
        <v>51</v>
      </c>
      <c r="H47" s="17">
        <v>570</v>
      </c>
      <c r="I47" s="17">
        <v>0</v>
      </c>
      <c r="J47" s="101"/>
      <c r="K47" s="101"/>
    </row>
    <row r="48" spans="2:11" ht="12" customHeight="1" x14ac:dyDescent="0.3">
      <c r="B48" s="119"/>
      <c r="C48" s="114"/>
      <c r="D48" s="114"/>
      <c r="E48" s="69" t="s">
        <v>49</v>
      </c>
      <c r="F48" s="53">
        <v>14224</v>
      </c>
      <c r="G48" s="46" t="s">
        <v>34</v>
      </c>
      <c r="H48" s="17">
        <v>14763</v>
      </c>
      <c r="I48" s="17">
        <v>14587</v>
      </c>
      <c r="J48" s="101"/>
      <c r="K48" s="101"/>
    </row>
    <row r="49" spans="2:11" ht="12" customHeight="1" x14ac:dyDescent="0.3">
      <c r="B49" s="119"/>
      <c r="C49" s="114"/>
      <c r="D49" s="114"/>
      <c r="E49" s="69" t="s">
        <v>50</v>
      </c>
      <c r="F49" s="53">
        <v>308</v>
      </c>
      <c r="G49" s="23" t="s">
        <v>51</v>
      </c>
      <c r="H49" s="17">
        <v>282</v>
      </c>
      <c r="I49" s="17">
        <v>308</v>
      </c>
      <c r="J49" s="101"/>
      <c r="K49" s="101"/>
    </row>
    <row r="50" spans="2:11" ht="12" customHeight="1" x14ac:dyDescent="0.3">
      <c r="B50" s="119"/>
      <c r="C50" s="114"/>
      <c r="D50" s="114"/>
      <c r="E50" s="69" t="s">
        <v>59</v>
      </c>
      <c r="F50" s="53">
        <v>0</v>
      </c>
      <c r="G50" s="49" t="s">
        <v>60</v>
      </c>
      <c r="H50" s="17">
        <v>0</v>
      </c>
      <c r="I50" s="17">
        <v>0</v>
      </c>
      <c r="J50" s="101"/>
      <c r="K50" s="101"/>
    </row>
    <row r="51" spans="2:11" ht="12" customHeight="1" x14ac:dyDescent="0.3">
      <c r="B51" s="119"/>
      <c r="C51" s="114"/>
      <c r="D51" s="114"/>
      <c r="E51" s="69" t="s">
        <v>61</v>
      </c>
      <c r="F51" s="53">
        <v>5706</v>
      </c>
      <c r="G51" s="49" t="s">
        <v>60</v>
      </c>
      <c r="H51" s="17">
        <v>2880</v>
      </c>
      <c r="I51" s="17">
        <v>5706</v>
      </c>
      <c r="J51" s="101"/>
      <c r="K51" s="101"/>
    </row>
    <row r="52" spans="2:11" ht="12" customHeight="1" x14ac:dyDescent="0.3">
      <c r="B52" s="135"/>
      <c r="C52" s="148"/>
      <c r="D52" s="115"/>
      <c r="E52" s="69" t="s">
        <v>66</v>
      </c>
      <c r="F52" s="53">
        <v>30196</v>
      </c>
      <c r="G52" s="49" t="s">
        <v>60</v>
      </c>
      <c r="H52" s="17">
        <v>19500</v>
      </c>
      <c r="I52" s="17">
        <v>30196</v>
      </c>
      <c r="J52" s="102"/>
      <c r="K52" s="102"/>
    </row>
    <row r="53" spans="2:11" ht="12" customHeight="1" x14ac:dyDescent="0.3">
      <c r="B53" s="133" t="s">
        <v>67</v>
      </c>
      <c r="C53" s="149"/>
      <c r="D53" s="133"/>
      <c r="E53" s="133"/>
      <c r="F53" s="56">
        <f>SUM(F9:F52)</f>
        <v>80961</v>
      </c>
      <c r="G53" s="120"/>
      <c r="H53" s="121"/>
      <c r="I53" s="122"/>
      <c r="J53" s="42">
        <f>SUM(J9:J52)</f>
        <v>198525773</v>
      </c>
      <c r="K53" s="42">
        <f>SUM(K9:K52)</f>
        <v>204888135.85999995</v>
      </c>
    </row>
    <row r="54" spans="2:11" ht="12" customHeight="1" x14ac:dyDescent="0.3">
      <c r="B54" s="134" t="s">
        <v>68</v>
      </c>
      <c r="C54" s="113" t="s">
        <v>69</v>
      </c>
      <c r="D54" s="129"/>
      <c r="E54" s="69" t="s">
        <v>48</v>
      </c>
      <c r="F54" s="53">
        <v>107</v>
      </c>
      <c r="G54" s="46" t="s">
        <v>34</v>
      </c>
      <c r="H54" s="17">
        <v>1495</v>
      </c>
      <c r="I54" s="17">
        <v>1904</v>
      </c>
      <c r="J54" s="106">
        <v>1732556</v>
      </c>
      <c r="K54" s="106">
        <v>1613114.41</v>
      </c>
    </row>
    <row r="55" spans="2:11" ht="12" customHeight="1" x14ac:dyDescent="0.3">
      <c r="B55" s="119"/>
      <c r="C55" s="114"/>
      <c r="D55" s="130"/>
      <c r="E55" s="69" t="s">
        <v>70</v>
      </c>
      <c r="F55" s="53">
        <v>2320</v>
      </c>
      <c r="G55" s="20" t="s">
        <v>60</v>
      </c>
      <c r="H55" s="17">
        <v>1918</v>
      </c>
      <c r="I55" s="17">
        <v>2320</v>
      </c>
      <c r="J55" s="107"/>
      <c r="K55" s="107"/>
    </row>
    <row r="56" spans="2:11" ht="12" customHeight="1" x14ac:dyDescent="0.3">
      <c r="B56" s="119"/>
      <c r="C56" s="114"/>
      <c r="D56" s="130"/>
      <c r="E56" s="48" t="s">
        <v>71</v>
      </c>
      <c r="F56" s="53">
        <v>0</v>
      </c>
      <c r="G56" s="23" t="s">
        <v>51</v>
      </c>
      <c r="H56" s="17">
        <v>0</v>
      </c>
      <c r="I56" s="17">
        <v>0</v>
      </c>
      <c r="J56" s="107"/>
      <c r="K56" s="107"/>
    </row>
    <row r="57" spans="2:11" ht="12" customHeight="1" x14ac:dyDescent="0.3">
      <c r="B57" s="119"/>
      <c r="C57" s="114"/>
      <c r="D57" s="130"/>
      <c r="E57" s="69" t="s">
        <v>49</v>
      </c>
      <c r="F57" s="53">
        <v>1373</v>
      </c>
      <c r="G57" s="46" t="s">
        <v>34</v>
      </c>
      <c r="H57" s="17">
        <v>1737</v>
      </c>
      <c r="I57" s="17">
        <v>2147</v>
      </c>
      <c r="J57" s="107"/>
      <c r="K57" s="107"/>
    </row>
    <row r="58" spans="2:11" ht="12" customHeight="1" x14ac:dyDescent="0.3">
      <c r="B58" s="119"/>
      <c r="C58" s="114"/>
      <c r="D58" s="130"/>
      <c r="E58" s="69" t="s">
        <v>72</v>
      </c>
      <c r="F58" s="53">
        <v>0</v>
      </c>
      <c r="G58" s="20" t="s">
        <v>60</v>
      </c>
      <c r="H58" s="17">
        <v>31960</v>
      </c>
      <c r="I58" s="17">
        <v>30195</v>
      </c>
      <c r="J58" s="107"/>
      <c r="K58" s="107"/>
    </row>
    <row r="59" spans="2:11" ht="12" customHeight="1" x14ac:dyDescent="0.3">
      <c r="B59" s="119"/>
      <c r="C59" s="114"/>
      <c r="D59" s="130"/>
      <c r="E59" s="69" t="s">
        <v>50</v>
      </c>
      <c r="F59" s="53">
        <v>0</v>
      </c>
      <c r="G59" s="23" t="s">
        <v>51</v>
      </c>
      <c r="H59" s="17">
        <v>8526</v>
      </c>
      <c r="I59" s="17">
        <v>14723</v>
      </c>
      <c r="J59" s="107"/>
      <c r="K59" s="107"/>
    </row>
    <row r="60" spans="2:11" ht="12" customHeight="1" x14ac:dyDescent="0.3">
      <c r="B60" s="119"/>
      <c r="C60" s="114"/>
      <c r="D60" s="130"/>
      <c r="E60" s="69" t="s">
        <v>59</v>
      </c>
      <c r="F60" s="53">
        <v>0</v>
      </c>
      <c r="G60" s="20" t="s">
        <v>60</v>
      </c>
      <c r="H60" s="17">
        <v>11501</v>
      </c>
      <c r="I60" s="17">
        <v>11229</v>
      </c>
      <c r="J60" s="107"/>
      <c r="K60" s="107"/>
    </row>
    <row r="61" spans="2:11" ht="12" hidden="1" customHeight="1" x14ac:dyDescent="0.3">
      <c r="B61" s="119"/>
      <c r="C61" s="114"/>
      <c r="D61" s="130"/>
      <c r="E61" s="35" t="s">
        <v>127</v>
      </c>
      <c r="F61" s="53">
        <v>0</v>
      </c>
      <c r="G61" s="20" t="s">
        <v>60</v>
      </c>
      <c r="H61" s="17"/>
      <c r="I61" s="17">
        <v>0</v>
      </c>
      <c r="J61" s="107"/>
      <c r="K61" s="107"/>
    </row>
    <row r="62" spans="2:11" ht="12" customHeight="1" x14ac:dyDescent="0.3">
      <c r="B62" s="119"/>
      <c r="C62" s="114"/>
      <c r="D62" s="130"/>
      <c r="E62" s="35" t="s">
        <v>73</v>
      </c>
      <c r="F62" s="53">
        <v>0</v>
      </c>
      <c r="G62" s="23" t="s">
        <v>51</v>
      </c>
      <c r="H62" s="17">
        <v>0</v>
      </c>
      <c r="I62" s="17">
        <v>0</v>
      </c>
      <c r="J62" s="107"/>
      <c r="K62" s="107"/>
    </row>
    <row r="63" spans="2:11" ht="12" customHeight="1" x14ac:dyDescent="0.3">
      <c r="B63" s="147"/>
      <c r="C63" s="148"/>
      <c r="D63" s="146"/>
      <c r="E63" s="48" t="s">
        <v>74</v>
      </c>
      <c r="F63" s="53">
        <v>0</v>
      </c>
      <c r="G63" s="20" t="s">
        <v>60</v>
      </c>
      <c r="H63" s="17">
        <v>0</v>
      </c>
      <c r="I63" s="17">
        <v>0</v>
      </c>
      <c r="J63" s="107"/>
      <c r="K63" s="107"/>
    </row>
    <row r="64" spans="2:11" ht="12" customHeight="1" x14ac:dyDescent="0.3">
      <c r="B64" s="150" t="s">
        <v>75</v>
      </c>
      <c r="C64" s="150"/>
      <c r="D64" s="150"/>
      <c r="E64" s="151"/>
      <c r="F64" s="56">
        <f>SUM(F54:F63)</f>
        <v>3800</v>
      </c>
      <c r="G64" s="120"/>
      <c r="H64" s="121"/>
      <c r="I64" s="122"/>
      <c r="J64" s="42">
        <f>SUM(J54:J63)</f>
        <v>1732556</v>
      </c>
      <c r="K64" s="42">
        <f>SUM(K54:K63)</f>
        <v>1613114.41</v>
      </c>
    </row>
    <row r="65" spans="2:11" ht="12" customHeight="1" x14ac:dyDescent="0.3">
      <c r="B65" s="139" t="s">
        <v>76</v>
      </c>
      <c r="C65" s="114" t="s">
        <v>77</v>
      </c>
      <c r="D65" s="155" t="s">
        <v>78</v>
      </c>
      <c r="E65" s="35" t="s">
        <v>63</v>
      </c>
      <c r="F65" s="53">
        <v>0</v>
      </c>
      <c r="G65" s="50" t="s">
        <v>51</v>
      </c>
      <c r="H65" s="17">
        <v>11203</v>
      </c>
      <c r="I65" s="17">
        <v>14925</v>
      </c>
      <c r="J65" s="100">
        <v>487016</v>
      </c>
      <c r="K65" s="100">
        <v>543360.28</v>
      </c>
    </row>
    <row r="66" spans="2:11" ht="12" customHeight="1" x14ac:dyDescent="0.3">
      <c r="B66" s="119"/>
      <c r="C66" s="114"/>
      <c r="D66" s="114"/>
      <c r="E66" s="35" t="s">
        <v>48</v>
      </c>
      <c r="F66" s="53">
        <v>0</v>
      </c>
      <c r="G66" s="46" t="s">
        <v>34</v>
      </c>
      <c r="H66" s="17">
        <v>0</v>
      </c>
      <c r="I66" s="17">
        <v>0</v>
      </c>
      <c r="J66" s="101"/>
      <c r="K66" s="101"/>
    </row>
    <row r="67" spans="2:11" ht="12" customHeight="1" x14ac:dyDescent="0.3">
      <c r="B67" s="119"/>
      <c r="C67" s="114"/>
      <c r="D67" s="114"/>
      <c r="E67" s="35" t="s">
        <v>57</v>
      </c>
      <c r="F67" s="53">
        <v>0</v>
      </c>
      <c r="G67" s="49" t="s">
        <v>60</v>
      </c>
      <c r="H67" s="17">
        <v>34</v>
      </c>
      <c r="I67" s="17">
        <v>136</v>
      </c>
      <c r="J67" s="101"/>
      <c r="K67" s="101"/>
    </row>
    <row r="68" spans="2:11" ht="20.399999999999999" x14ac:dyDescent="0.3">
      <c r="B68" s="119"/>
      <c r="C68" s="114"/>
      <c r="D68" s="114"/>
      <c r="E68" s="35" t="s">
        <v>128</v>
      </c>
      <c r="F68" s="53">
        <v>0</v>
      </c>
      <c r="G68" s="49"/>
      <c r="H68" s="17">
        <v>0</v>
      </c>
      <c r="I68" s="17">
        <v>0</v>
      </c>
      <c r="J68" s="101"/>
      <c r="K68" s="101"/>
    </row>
    <row r="69" spans="2:11" ht="12" customHeight="1" x14ac:dyDescent="0.3">
      <c r="B69" s="119"/>
      <c r="C69" s="114"/>
      <c r="D69" s="114"/>
      <c r="E69" s="35" t="s">
        <v>58</v>
      </c>
      <c r="F69" s="53">
        <v>0</v>
      </c>
      <c r="G69" s="50" t="s">
        <v>51</v>
      </c>
      <c r="H69" s="17">
        <v>0</v>
      </c>
      <c r="I69" s="17">
        <v>0</v>
      </c>
      <c r="J69" s="101"/>
      <c r="K69" s="101"/>
    </row>
    <row r="70" spans="2:11" ht="12" hidden="1" customHeight="1" x14ac:dyDescent="0.3">
      <c r="B70" s="119"/>
      <c r="C70" s="114"/>
      <c r="D70" s="114"/>
      <c r="E70" s="35" t="s">
        <v>129</v>
      </c>
      <c r="F70" s="53">
        <v>0</v>
      </c>
      <c r="G70" s="50"/>
      <c r="H70" s="17"/>
      <c r="I70" s="17">
        <v>0</v>
      </c>
      <c r="J70" s="101"/>
      <c r="K70" s="101"/>
    </row>
    <row r="71" spans="2:11" ht="12" hidden="1" customHeight="1" x14ac:dyDescent="0.3">
      <c r="B71" s="119"/>
      <c r="C71" s="114"/>
      <c r="D71" s="114"/>
      <c r="E71" s="35" t="s">
        <v>130</v>
      </c>
      <c r="F71" s="53">
        <v>0</v>
      </c>
      <c r="G71" s="50"/>
      <c r="H71" s="17"/>
      <c r="I71" s="17">
        <v>0</v>
      </c>
      <c r="J71" s="101"/>
      <c r="K71" s="101"/>
    </row>
    <row r="72" spans="2:11" ht="12" customHeight="1" x14ac:dyDescent="0.3">
      <c r="B72" s="119"/>
      <c r="C72" s="114"/>
      <c r="D72" s="114"/>
      <c r="E72" s="35" t="s">
        <v>49</v>
      </c>
      <c r="F72" s="53">
        <v>39</v>
      </c>
      <c r="G72" s="50" t="s">
        <v>34</v>
      </c>
      <c r="H72" s="17">
        <v>532</v>
      </c>
      <c r="I72" s="17">
        <v>670</v>
      </c>
      <c r="J72" s="101"/>
      <c r="K72" s="101"/>
    </row>
    <row r="73" spans="2:11" ht="12" customHeight="1" x14ac:dyDescent="0.3">
      <c r="B73" s="119"/>
      <c r="C73" s="114"/>
      <c r="D73" s="115"/>
      <c r="E73" s="35" t="s">
        <v>50</v>
      </c>
      <c r="F73" s="53">
        <v>0</v>
      </c>
      <c r="G73" s="49" t="s">
        <v>51</v>
      </c>
      <c r="H73" s="17">
        <v>0</v>
      </c>
      <c r="I73" s="17">
        <v>0</v>
      </c>
      <c r="J73" s="102"/>
      <c r="K73" s="102"/>
    </row>
    <row r="74" spans="2:11" ht="12" customHeight="1" x14ac:dyDescent="0.3">
      <c r="B74" s="119"/>
      <c r="C74" s="114"/>
      <c r="D74" s="113" t="s">
        <v>79</v>
      </c>
      <c r="E74" s="35" t="s">
        <v>63</v>
      </c>
      <c r="F74" s="53">
        <v>0</v>
      </c>
      <c r="G74" s="50" t="s">
        <v>51</v>
      </c>
      <c r="H74" s="17">
        <v>7043</v>
      </c>
      <c r="I74" s="17">
        <v>6353</v>
      </c>
      <c r="J74" s="100">
        <v>5436605</v>
      </c>
      <c r="K74" s="100">
        <v>6364932.3700000001</v>
      </c>
    </row>
    <row r="75" spans="2:11" ht="12" customHeight="1" x14ac:dyDescent="0.3">
      <c r="B75" s="119"/>
      <c r="C75" s="114"/>
      <c r="D75" s="114"/>
      <c r="E75" s="69" t="s">
        <v>48</v>
      </c>
      <c r="F75" s="53">
        <v>4531</v>
      </c>
      <c r="G75" s="50" t="s">
        <v>34</v>
      </c>
      <c r="H75" s="17">
        <v>331153</v>
      </c>
      <c r="I75" s="17">
        <v>207622</v>
      </c>
      <c r="J75" s="101"/>
      <c r="K75" s="101"/>
    </row>
    <row r="76" spans="2:11" ht="12" customHeight="1" x14ac:dyDescent="0.3">
      <c r="B76" s="119"/>
      <c r="C76" s="114"/>
      <c r="D76" s="114"/>
      <c r="E76" s="69" t="s">
        <v>57</v>
      </c>
      <c r="F76" s="53">
        <v>0</v>
      </c>
      <c r="G76" s="50" t="s">
        <v>60</v>
      </c>
      <c r="H76" s="17">
        <v>142</v>
      </c>
      <c r="I76" s="17">
        <v>323</v>
      </c>
      <c r="J76" s="101"/>
      <c r="K76" s="101"/>
    </row>
    <row r="77" spans="2:11" ht="20.399999999999999" x14ac:dyDescent="0.3">
      <c r="B77" s="119"/>
      <c r="C77" s="114"/>
      <c r="D77" s="114"/>
      <c r="E77" s="69" t="s">
        <v>126</v>
      </c>
      <c r="F77" s="53">
        <v>0</v>
      </c>
      <c r="G77" s="50" t="s">
        <v>60</v>
      </c>
      <c r="H77" s="17">
        <v>0</v>
      </c>
      <c r="I77" s="17">
        <v>0</v>
      </c>
      <c r="J77" s="101"/>
      <c r="K77" s="101"/>
    </row>
    <row r="78" spans="2:11" ht="12" customHeight="1" x14ac:dyDescent="0.3">
      <c r="B78" s="119"/>
      <c r="C78" s="114"/>
      <c r="D78" s="114"/>
      <c r="E78" s="69" t="s">
        <v>58</v>
      </c>
      <c r="F78" s="53">
        <v>0</v>
      </c>
      <c r="G78" s="50" t="s">
        <v>51</v>
      </c>
      <c r="H78" s="17">
        <v>0</v>
      </c>
      <c r="I78" s="17">
        <v>0</v>
      </c>
      <c r="J78" s="101"/>
      <c r="K78" s="101"/>
    </row>
    <row r="79" spans="2:11" ht="12" hidden="1" customHeight="1" x14ac:dyDescent="0.3">
      <c r="B79" s="119"/>
      <c r="C79" s="114"/>
      <c r="D79" s="114"/>
      <c r="E79" s="35" t="s">
        <v>129</v>
      </c>
      <c r="F79" s="53">
        <v>0</v>
      </c>
      <c r="G79" s="50"/>
      <c r="H79" s="17"/>
      <c r="I79" s="17">
        <v>0</v>
      </c>
      <c r="J79" s="101"/>
      <c r="K79" s="101"/>
    </row>
    <row r="80" spans="2:11" ht="12" hidden="1" customHeight="1" x14ac:dyDescent="0.3">
      <c r="B80" s="119"/>
      <c r="C80" s="114"/>
      <c r="D80" s="114"/>
      <c r="E80" s="35" t="s">
        <v>130</v>
      </c>
      <c r="F80" s="53">
        <v>0</v>
      </c>
      <c r="G80" s="50"/>
      <c r="H80" s="17"/>
      <c r="I80" s="17">
        <v>0</v>
      </c>
      <c r="J80" s="101"/>
      <c r="K80" s="101"/>
    </row>
    <row r="81" spans="2:11" ht="12" customHeight="1" x14ac:dyDescent="0.3">
      <c r="B81" s="119"/>
      <c r="C81" s="114"/>
      <c r="D81" s="114"/>
      <c r="E81" s="69" t="s">
        <v>49</v>
      </c>
      <c r="F81" s="53">
        <v>385</v>
      </c>
      <c r="G81" s="50" t="s">
        <v>34</v>
      </c>
      <c r="H81" s="17">
        <v>2180</v>
      </c>
      <c r="I81" s="17">
        <v>1454</v>
      </c>
      <c r="J81" s="101"/>
      <c r="K81" s="101"/>
    </row>
    <row r="82" spans="2:11" ht="12" customHeight="1" x14ac:dyDescent="0.3">
      <c r="B82" s="119"/>
      <c r="C82" s="114"/>
      <c r="D82" s="115"/>
      <c r="E82" s="69" t="s">
        <v>50</v>
      </c>
      <c r="F82" s="53">
        <v>0</v>
      </c>
      <c r="G82" s="50" t="s">
        <v>51</v>
      </c>
      <c r="H82" s="17">
        <v>0</v>
      </c>
      <c r="I82" s="17">
        <v>0</v>
      </c>
      <c r="J82" s="102"/>
      <c r="K82" s="102"/>
    </row>
    <row r="83" spans="2:11" ht="12" customHeight="1" x14ac:dyDescent="0.3">
      <c r="B83" s="119"/>
      <c r="C83" s="114"/>
      <c r="D83" s="112" t="s">
        <v>80</v>
      </c>
      <c r="E83" s="69" t="s">
        <v>63</v>
      </c>
      <c r="F83" s="53">
        <v>0</v>
      </c>
      <c r="G83" s="50" t="s">
        <v>51</v>
      </c>
      <c r="H83" s="17">
        <v>20322</v>
      </c>
      <c r="I83" s="17">
        <v>26382</v>
      </c>
      <c r="J83" s="100">
        <v>3939048</v>
      </c>
      <c r="K83" s="100">
        <v>3896787.41</v>
      </c>
    </row>
    <row r="84" spans="2:11" ht="12" customHeight="1" x14ac:dyDescent="0.3">
      <c r="B84" s="119"/>
      <c r="C84" s="114"/>
      <c r="D84" s="112"/>
      <c r="E84" s="69" t="s">
        <v>48</v>
      </c>
      <c r="F84" s="53">
        <v>534</v>
      </c>
      <c r="G84" s="50" t="s">
        <v>34</v>
      </c>
      <c r="H84" s="17">
        <v>33636</v>
      </c>
      <c r="I84" s="17">
        <v>20621</v>
      </c>
      <c r="J84" s="101"/>
      <c r="K84" s="101"/>
    </row>
    <row r="85" spans="2:11" ht="12" customHeight="1" x14ac:dyDescent="0.3">
      <c r="B85" s="119"/>
      <c r="C85" s="114"/>
      <c r="D85" s="112"/>
      <c r="E85" s="69" t="s">
        <v>57</v>
      </c>
      <c r="F85" s="53">
        <v>0</v>
      </c>
      <c r="G85" s="50" t="s">
        <v>60</v>
      </c>
      <c r="H85" s="17">
        <v>428</v>
      </c>
      <c r="I85" s="17">
        <v>652</v>
      </c>
      <c r="J85" s="101"/>
      <c r="K85" s="101"/>
    </row>
    <row r="86" spans="2:11" ht="20.399999999999999" x14ac:dyDescent="0.3">
      <c r="B86" s="119"/>
      <c r="C86" s="114"/>
      <c r="D86" s="112"/>
      <c r="E86" s="69" t="s">
        <v>126</v>
      </c>
      <c r="F86" s="53">
        <v>0</v>
      </c>
      <c r="G86" s="50" t="s">
        <v>60</v>
      </c>
      <c r="H86" s="17">
        <v>0</v>
      </c>
      <c r="I86" s="17">
        <v>0</v>
      </c>
      <c r="J86" s="101"/>
      <c r="K86" s="101"/>
    </row>
    <row r="87" spans="2:11" ht="12" customHeight="1" x14ac:dyDescent="0.3">
      <c r="B87" s="119"/>
      <c r="C87" s="114"/>
      <c r="D87" s="112"/>
      <c r="E87" s="69" t="s">
        <v>58</v>
      </c>
      <c r="F87" s="53">
        <v>0</v>
      </c>
      <c r="G87" s="50" t="s">
        <v>51</v>
      </c>
      <c r="H87" s="17">
        <v>0</v>
      </c>
      <c r="I87" s="17">
        <v>0</v>
      </c>
      <c r="J87" s="101"/>
      <c r="K87" s="101"/>
    </row>
    <row r="88" spans="2:11" ht="12" hidden="1" customHeight="1" x14ac:dyDescent="0.3">
      <c r="B88" s="119"/>
      <c r="C88" s="114"/>
      <c r="D88" s="112"/>
      <c r="E88" s="35" t="s">
        <v>129</v>
      </c>
      <c r="F88" s="53">
        <v>0</v>
      </c>
      <c r="G88" s="50"/>
      <c r="H88" s="17"/>
      <c r="I88" s="17">
        <v>0</v>
      </c>
      <c r="J88" s="101"/>
      <c r="K88" s="101"/>
    </row>
    <row r="89" spans="2:11" ht="12" hidden="1" customHeight="1" x14ac:dyDescent="0.3">
      <c r="B89" s="119"/>
      <c r="C89" s="114"/>
      <c r="D89" s="112"/>
      <c r="E89" s="35" t="s">
        <v>130</v>
      </c>
      <c r="F89" s="53">
        <v>0</v>
      </c>
      <c r="G89" s="50"/>
      <c r="H89" s="17"/>
      <c r="I89" s="17">
        <v>0</v>
      </c>
      <c r="J89" s="101"/>
      <c r="K89" s="101"/>
    </row>
    <row r="90" spans="2:11" ht="12" customHeight="1" x14ac:dyDescent="0.3">
      <c r="B90" s="119"/>
      <c r="C90" s="114"/>
      <c r="D90" s="112"/>
      <c r="E90" s="69" t="s">
        <v>49</v>
      </c>
      <c r="F90" s="53">
        <v>1083</v>
      </c>
      <c r="G90" s="50" t="s">
        <v>34</v>
      </c>
      <c r="H90" s="17">
        <v>8188</v>
      </c>
      <c r="I90" s="17">
        <v>6791</v>
      </c>
      <c r="J90" s="101"/>
      <c r="K90" s="101"/>
    </row>
    <row r="91" spans="2:11" ht="12" customHeight="1" x14ac:dyDescent="0.3">
      <c r="B91" s="119"/>
      <c r="C91" s="115"/>
      <c r="D91" s="112"/>
      <c r="E91" s="69" t="s">
        <v>50</v>
      </c>
      <c r="F91" s="53">
        <v>272</v>
      </c>
      <c r="G91" s="50" t="s">
        <v>51</v>
      </c>
      <c r="H91" s="17">
        <v>802</v>
      </c>
      <c r="I91" s="17">
        <v>272</v>
      </c>
      <c r="J91" s="102"/>
      <c r="K91" s="102"/>
    </row>
    <row r="92" spans="2:11" ht="12" customHeight="1" x14ac:dyDescent="0.3">
      <c r="B92" s="119"/>
      <c r="C92" s="113" t="s">
        <v>81</v>
      </c>
      <c r="D92" s="152"/>
      <c r="E92" s="69" t="s">
        <v>48</v>
      </c>
      <c r="F92" s="53">
        <v>459</v>
      </c>
      <c r="G92" s="50" t="s">
        <v>34</v>
      </c>
      <c r="H92" s="17">
        <v>31978</v>
      </c>
      <c r="I92" s="17">
        <v>20593</v>
      </c>
      <c r="J92" s="100">
        <v>2715085</v>
      </c>
      <c r="K92" s="100">
        <v>2191289.2599999998</v>
      </c>
    </row>
    <row r="93" spans="2:11" ht="12" customHeight="1" x14ac:dyDescent="0.3">
      <c r="B93" s="119"/>
      <c r="C93" s="114"/>
      <c r="D93" s="153"/>
      <c r="E93" s="69" t="s">
        <v>57</v>
      </c>
      <c r="F93" s="53">
        <v>0</v>
      </c>
      <c r="G93" s="50" t="s">
        <v>60</v>
      </c>
      <c r="H93" s="17">
        <v>435</v>
      </c>
      <c r="I93" s="17">
        <v>147</v>
      </c>
      <c r="J93" s="101"/>
      <c r="K93" s="101"/>
    </row>
    <row r="94" spans="2:11" ht="20.399999999999999" x14ac:dyDescent="0.3">
      <c r="B94" s="119"/>
      <c r="C94" s="114"/>
      <c r="D94" s="153"/>
      <c r="E94" s="69" t="s">
        <v>126</v>
      </c>
      <c r="F94" s="53">
        <v>0</v>
      </c>
      <c r="G94" s="50"/>
      <c r="H94" s="17">
        <v>0</v>
      </c>
      <c r="I94" s="17">
        <v>0</v>
      </c>
      <c r="J94" s="101"/>
      <c r="K94" s="101"/>
    </row>
    <row r="95" spans="2:11" ht="12" customHeight="1" x14ac:dyDescent="0.3">
      <c r="B95" s="119"/>
      <c r="C95" s="114"/>
      <c r="D95" s="153"/>
      <c r="E95" s="69" t="s">
        <v>82</v>
      </c>
      <c r="F95" s="53">
        <v>0</v>
      </c>
      <c r="G95" s="50" t="s">
        <v>51</v>
      </c>
      <c r="H95" s="17">
        <v>38233</v>
      </c>
      <c r="I95" s="17">
        <v>57355</v>
      </c>
      <c r="J95" s="101"/>
      <c r="K95" s="101"/>
    </row>
    <row r="96" spans="2:11" ht="12" hidden="1" customHeight="1" x14ac:dyDescent="0.3">
      <c r="B96" s="119"/>
      <c r="C96" s="114"/>
      <c r="D96" s="153"/>
      <c r="E96" s="35" t="s">
        <v>129</v>
      </c>
      <c r="F96" s="53">
        <v>0</v>
      </c>
      <c r="G96" s="50"/>
      <c r="H96" s="17"/>
      <c r="I96" s="17">
        <v>0</v>
      </c>
      <c r="J96" s="101"/>
      <c r="K96" s="101"/>
    </row>
    <row r="97" spans="2:13" ht="12" hidden="1" customHeight="1" x14ac:dyDescent="0.3">
      <c r="B97" s="119"/>
      <c r="C97" s="114"/>
      <c r="D97" s="153"/>
      <c r="E97" s="35" t="s">
        <v>130</v>
      </c>
      <c r="F97" s="53">
        <v>0</v>
      </c>
      <c r="G97" s="50"/>
      <c r="H97" s="17"/>
      <c r="I97" s="17">
        <v>0</v>
      </c>
      <c r="J97" s="101"/>
      <c r="K97" s="101"/>
    </row>
    <row r="98" spans="2:13" ht="12" customHeight="1" x14ac:dyDescent="0.3">
      <c r="B98" s="119"/>
      <c r="C98" s="114"/>
      <c r="D98" s="153"/>
      <c r="E98" s="69" t="s">
        <v>49</v>
      </c>
      <c r="F98" s="53">
        <v>3072</v>
      </c>
      <c r="G98" s="50" t="s">
        <v>34</v>
      </c>
      <c r="H98" s="17">
        <v>10199</v>
      </c>
      <c r="I98" s="17">
        <v>4008</v>
      </c>
      <c r="J98" s="101"/>
      <c r="K98" s="101"/>
    </row>
    <row r="99" spans="2:13" ht="12" customHeight="1" x14ac:dyDescent="0.3">
      <c r="B99" s="119"/>
      <c r="C99" s="114"/>
      <c r="D99" s="153"/>
      <c r="E99" s="69" t="s">
        <v>50</v>
      </c>
      <c r="F99" s="53">
        <v>0</v>
      </c>
      <c r="G99" s="50" t="s">
        <v>51</v>
      </c>
      <c r="H99" s="17">
        <v>0</v>
      </c>
      <c r="I99" s="17">
        <v>0</v>
      </c>
      <c r="J99" s="101"/>
      <c r="K99" s="101"/>
    </row>
    <row r="100" spans="2:13" ht="12" customHeight="1" x14ac:dyDescent="0.3">
      <c r="B100" s="119"/>
      <c r="C100" s="114"/>
      <c r="D100" s="153"/>
      <c r="E100" s="69" t="s">
        <v>131</v>
      </c>
      <c r="F100" s="53">
        <v>0</v>
      </c>
      <c r="G100" s="50"/>
      <c r="H100" s="17">
        <v>80</v>
      </c>
      <c r="I100" s="17">
        <v>0</v>
      </c>
      <c r="J100" s="101"/>
      <c r="K100" s="101"/>
    </row>
    <row r="101" spans="2:13" ht="21" customHeight="1" x14ac:dyDescent="0.3">
      <c r="B101" s="119"/>
      <c r="C101" s="115"/>
      <c r="D101" s="154"/>
      <c r="E101" s="69" t="s">
        <v>83</v>
      </c>
      <c r="F101" s="53">
        <v>0</v>
      </c>
      <c r="G101" s="50" t="s">
        <v>60</v>
      </c>
      <c r="H101" s="17">
        <v>81017</v>
      </c>
      <c r="I101" s="17">
        <v>71495</v>
      </c>
      <c r="J101" s="101"/>
      <c r="K101" s="102"/>
    </row>
    <row r="102" spans="2:13" ht="12" customHeight="1" x14ac:dyDescent="0.3">
      <c r="B102" s="119"/>
      <c r="C102" s="113" t="s">
        <v>84</v>
      </c>
      <c r="D102" s="129"/>
      <c r="E102" s="69" t="s">
        <v>63</v>
      </c>
      <c r="F102" s="53">
        <v>0</v>
      </c>
      <c r="G102" s="50" t="s">
        <v>51</v>
      </c>
      <c r="H102" s="17">
        <v>71962</v>
      </c>
      <c r="I102" s="17">
        <v>73192</v>
      </c>
      <c r="J102" s="100">
        <v>10517808</v>
      </c>
      <c r="K102" s="100">
        <v>11477130.1</v>
      </c>
    </row>
    <row r="103" spans="2:13" ht="12" customHeight="1" x14ac:dyDescent="0.3">
      <c r="B103" s="119"/>
      <c r="C103" s="114"/>
      <c r="D103" s="130"/>
      <c r="E103" s="69" t="s">
        <v>48</v>
      </c>
      <c r="F103" s="53">
        <v>2182</v>
      </c>
      <c r="G103" s="50" t="s">
        <v>34</v>
      </c>
      <c r="H103" s="17">
        <v>106832</v>
      </c>
      <c r="I103" s="17">
        <v>86652</v>
      </c>
      <c r="J103" s="101"/>
      <c r="K103" s="101"/>
    </row>
    <row r="104" spans="2:13" ht="12" customHeight="1" x14ac:dyDescent="0.3">
      <c r="B104" s="119"/>
      <c r="C104" s="114"/>
      <c r="D104" s="130"/>
      <c r="E104" s="69" t="s">
        <v>57</v>
      </c>
      <c r="F104" s="53">
        <v>0</v>
      </c>
      <c r="G104" s="50" t="s">
        <v>60</v>
      </c>
      <c r="H104" s="17">
        <v>100</v>
      </c>
      <c r="I104" s="17">
        <v>0</v>
      </c>
      <c r="J104" s="101"/>
      <c r="K104" s="101"/>
    </row>
    <row r="105" spans="2:13" ht="20.399999999999999" x14ac:dyDescent="0.3">
      <c r="B105" s="119"/>
      <c r="C105" s="114"/>
      <c r="D105" s="130"/>
      <c r="E105" s="69" t="s">
        <v>126</v>
      </c>
      <c r="F105" s="53">
        <v>0</v>
      </c>
      <c r="G105" s="50"/>
      <c r="H105" s="17">
        <v>0</v>
      </c>
      <c r="I105" s="17">
        <v>0</v>
      </c>
      <c r="J105" s="101"/>
      <c r="K105" s="101"/>
    </row>
    <row r="106" spans="2:13" ht="12" customHeight="1" x14ac:dyDescent="0.3">
      <c r="B106" s="119"/>
      <c r="C106" s="114"/>
      <c r="D106" s="130"/>
      <c r="E106" s="69" t="s">
        <v>58</v>
      </c>
      <c r="F106" s="53">
        <v>0</v>
      </c>
      <c r="G106" s="50" t="s">
        <v>51</v>
      </c>
      <c r="H106" s="17">
        <v>3000</v>
      </c>
      <c r="I106" s="17">
        <v>0</v>
      </c>
      <c r="J106" s="101"/>
      <c r="K106" s="101"/>
    </row>
    <row r="107" spans="2:13" ht="12" hidden="1" customHeight="1" x14ac:dyDescent="0.3">
      <c r="B107" s="119"/>
      <c r="C107" s="114"/>
      <c r="D107" s="130"/>
      <c r="E107" s="35" t="s">
        <v>129</v>
      </c>
      <c r="F107" s="53">
        <v>0</v>
      </c>
      <c r="G107" s="50"/>
      <c r="H107" s="17"/>
      <c r="I107" s="17">
        <v>0</v>
      </c>
      <c r="J107" s="101"/>
      <c r="K107" s="101"/>
    </row>
    <row r="108" spans="2:13" ht="12" hidden="1" customHeight="1" x14ac:dyDescent="0.3">
      <c r="B108" s="119"/>
      <c r="C108" s="114"/>
      <c r="D108" s="130"/>
      <c r="E108" s="35" t="s">
        <v>130</v>
      </c>
      <c r="F108" s="53">
        <v>0</v>
      </c>
      <c r="G108" s="50"/>
      <c r="H108" s="17"/>
      <c r="I108" s="17">
        <v>0</v>
      </c>
      <c r="J108" s="101"/>
      <c r="K108" s="101"/>
    </row>
    <row r="109" spans="2:13" ht="12" customHeight="1" x14ac:dyDescent="0.3">
      <c r="B109" s="119"/>
      <c r="C109" s="114"/>
      <c r="D109" s="130"/>
      <c r="E109" s="69" t="s">
        <v>49</v>
      </c>
      <c r="F109" s="53">
        <v>1025</v>
      </c>
      <c r="G109" s="50" t="s">
        <v>34</v>
      </c>
      <c r="H109" s="17">
        <v>8871</v>
      </c>
      <c r="I109" s="17">
        <v>5267</v>
      </c>
      <c r="J109" s="101"/>
      <c r="K109" s="101"/>
    </row>
    <row r="110" spans="2:13" ht="12" customHeight="1" x14ac:dyDescent="0.3">
      <c r="B110" s="119"/>
      <c r="C110" s="115"/>
      <c r="D110" s="131"/>
      <c r="E110" s="69" t="s">
        <v>50</v>
      </c>
      <c r="F110" s="53">
        <v>70</v>
      </c>
      <c r="G110" s="50" t="s">
        <v>51</v>
      </c>
      <c r="H110" s="17">
        <v>0</v>
      </c>
      <c r="I110" s="17">
        <v>70</v>
      </c>
      <c r="J110" s="102"/>
      <c r="K110" s="102"/>
    </row>
    <row r="111" spans="2:13" ht="12" customHeight="1" x14ac:dyDescent="0.3">
      <c r="B111" s="119"/>
      <c r="C111" s="112" t="s">
        <v>85</v>
      </c>
      <c r="D111" s="132"/>
      <c r="E111" s="69" t="s">
        <v>63</v>
      </c>
      <c r="F111" s="53">
        <v>0</v>
      </c>
      <c r="G111" s="50" t="s">
        <v>51</v>
      </c>
      <c r="H111" s="17">
        <v>175659</v>
      </c>
      <c r="I111" s="17">
        <v>40692</v>
      </c>
      <c r="J111" s="100">
        <v>2587613</v>
      </c>
      <c r="K111" s="100">
        <v>2099252.4300000002</v>
      </c>
    </row>
    <row r="112" spans="2:13" ht="12" customHeight="1" x14ac:dyDescent="0.3">
      <c r="B112" s="119"/>
      <c r="C112" s="112"/>
      <c r="D112" s="132"/>
      <c r="E112" s="69" t="s">
        <v>48</v>
      </c>
      <c r="F112" s="53">
        <v>66</v>
      </c>
      <c r="G112" s="50" t="s">
        <v>34</v>
      </c>
      <c r="H112" s="17">
        <v>2640</v>
      </c>
      <c r="I112" s="17">
        <v>2439</v>
      </c>
      <c r="J112" s="101"/>
      <c r="K112" s="101"/>
      <c r="M112" s="24"/>
    </row>
    <row r="113" spans="2:11" ht="12" customHeight="1" x14ac:dyDescent="0.3">
      <c r="B113" s="119"/>
      <c r="C113" s="112"/>
      <c r="D113" s="132"/>
      <c r="E113" s="69" t="s">
        <v>57</v>
      </c>
      <c r="F113" s="53">
        <v>0</v>
      </c>
      <c r="G113" s="50" t="s">
        <v>60</v>
      </c>
      <c r="H113" s="17">
        <v>2135</v>
      </c>
      <c r="I113" s="17">
        <v>2265</v>
      </c>
      <c r="J113" s="101"/>
      <c r="K113" s="101"/>
    </row>
    <row r="114" spans="2:11" ht="20.399999999999999" x14ac:dyDescent="0.3">
      <c r="B114" s="119"/>
      <c r="C114" s="112"/>
      <c r="D114" s="132"/>
      <c r="E114" s="69" t="s">
        <v>126</v>
      </c>
      <c r="F114" s="53">
        <v>0</v>
      </c>
      <c r="G114" s="50"/>
      <c r="H114" s="17">
        <v>0</v>
      </c>
      <c r="I114" s="17">
        <v>0</v>
      </c>
      <c r="J114" s="101"/>
      <c r="K114" s="101"/>
    </row>
    <row r="115" spans="2:11" ht="12" customHeight="1" x14ac:dyDescent="0.3">
      <c r="B115" s="119"/>
      <c r="C115" s="112"/>
      <c r="D115" s="132"/>
      <c r="E115" s="69" t="s">
        <v>58</v>
      </c>
      <c r="F115" s="53">
        <v>0</v>
      </c>
      <c r="G115" s="50" t="s">
        <v>51</v>
      </c>
      <c r="H115" s="17">
        <v>0</v>
      </c>
      <c r="I115" s="17">
        <v>0</v>
      </c>
      <c r="J115" s="101"/>
      <c r="K115" s="101"/>
    </row>
    <row r="116" spans="2:11" ht="12" hidden="1" customHeight="1" x14ac:dyDescent="0.3">
      <c r="B116" s="119"/>
      <c r="C116" s="112"/>
      <c r="D116" s="132"/>
      <c r="E116" s="35" t="s">
        <v>129</v>
      </c>
      <c r="F116" s="53">
        <v>0</v>
      </c>
      <c r="G116" s="50"/>
      <c r="H116" s="17"/>
      <c r="I116" s="17">
        <v>0</v>
      </c>
      <c r="J116" s="101"/>
      <c r="K116" s="101"/>
    </row>
    <row r="117" spans="2:11" ht="12" hidden="1" customHeight="1" x14ac:dyDescent="0.3">
      <c r="B117" s="119"/>
      <c r="C117" s="112"/>
      <c r="D117" s="132"/>
      <c r="E117" s="35" t="s">
        <v>130</v>
      </c>
      <c r="F117" s="53">
        <v>0</v>
      </c>
      <c r="G117" s="50"/>
      <c r="H117" s="17"/>
      <c r="I117" s="17">
        <v>0</v>
      </c>
      <c r="J117" s="101"/>
      <c r="K117" s="101"/>
    </row>
    <row r="118" spans="2:11" ht="12" customHeight="1" x14ac:dyDescent="0.3">
      <c r="B118" s="119"/>
      <c r="C118" s="112"/>
      <c r="D118" s="132"/>
      <c r="E118" s="69" t="s">
        <v>86</v>
      </c>
      <c r="F118" s="53">
        <v>0</v>
      </c>
      <c r="G118" s="50" t="s">
        <v>60</v>
      </c>
      <c r="H118" s="17">
        <v>23021</v>
      </c>
      <c r="I118" s="17">
        <v>28414</v>
      </c>
      <c r="J118" s="101"/>
      <c r="K118" s="101"/>
    </row>
    <row r="119" spans="2:11" ht="12" customHeight="1" x14ac:dyDescent="0.3">
      <c r="B119" s="119"/>
      <c r="C119" s="112"/>
      <c r="D119" s="132"/>
      <c r="E119" s="69" t="s">
        <v>49</v>
      </c>
      <c r="F119" s="53">
        <v>3225</v>
      </c>
      <c r="G119" s="50" t="s">
        <v>34</v>
      </c>
      <c r="H119" s="17">
        <v>5604</v>
      </c>
      <c r="I119" s="17">
        <v>6401</v>
      </c>
      <c r="J119" s="101"/>
      <c r="K119" s="101"/>
    </row>
    <row r="120" spans="2:11" ht="12" customHeight="1" x14ac:dyDescent="0.3">
      <c r="B120" s="119"/>
      <c r="C120" s="112"/>
      <c r="D120" s="132"/>
      <c r="E120" s="69" t="s">
        <v>50</v>
      </c>
      <c r="F120" s="53">
        <v>0</v>
      </c>
      <c r="G120" s="50" t="s">
        <v>51</v>
      </c>
      <c r="H120" s="17">
        <v>0</v>
      </c>
      <c r="I120" s="17">
        <v>0</v>
      </c>
      <c r="J120" s="101"/>
      <c r="K120" s="102"/>
    </row>
    <row r="121" spans="2:11" ht="12" customHeight="1" x14ac:dyDescent="0.3">
      <c r="B121" s="119"/>
      <c r="C121" s="112" t="s">
        <v>87</v>
      </c>
      <c r="D121" s="132"/>
      <c r="E121" s="69" t="s">
        <v>48</v>
      </c>
      <c r="F121" s="53">
        <v>0</v>
      </c>
      <c r="G121" s="50" t="s">
        <v>34</v>
      </c>
      <c r="H121" s="17">
        <v>0</v>
      </c>
      <c r="I121" s="17">
        <v>0</v>
      </c>
      <c r="J121" s="100">
        <v>585402</v>
      </c>
      <c r="K121" s="100">
        <v>477248.12</v>
      </c>
    </row>
    <row r="122" spans="2:11" ht="12" customHeight="1" x14ac:dyDescent="0.3">
      <c r="B122" s="119"/>
      <c r="C122" s="112"/>
      <c r="D122" s="132"/>
      <c r="E122" s="69" t="s">
        <v>57</v>
      </c>
      <c r="F122" s="53">
        <v>0</v>
      </c>
      <c r="G122" s="50" t="s">
        <v>60</v>
      </c>
      <c r="H122" s="17">
        <v>1450</v>
      </c>
      <c r="I122" s="17">
        <v>2183</v>
      </c>
      <c r="J122" s="101"/>
      <c r="K122" s="101"/>
    </row>
    <row r="123" spans="2:11" ht="20.399999999999999" x14ac:dyDescent="0.3">
      <c r="B123" s="119"/>
      <c r="C123" s="112"/>
      <c r="D123" s="132"/>
      <c r="E123" s="69" t="s">
        <v>126</v>
      </c>
      <c r="F123" s="53">
        <v>0</v>
      </c>
      <c r="G123" s="50"/>
      <c r="H123" s="17">
        <v>0</v>
      </c>
      <c r="I123" s="17">
        <v>0</v>
      </c>
      <c r="J123" s="101"/>
      <c r="K123" s="101"/>
    </row>
    <row r="124" spans="2:11" ht="12" customHeight="1" x14ac:dyDescent="0.3">
      <c r="B124" s="119"/>
      <c r="C124" s="112"/>
      <c r="D124" s="132"/>
      <c r="E124" s="69" t="s">
        <v>88</v>
      </c>
      <c r="F124" s="53">
        <v>0</v>
      </c>
      <c r="G124" s="50" t="s">
        <v>51</v>
      </c>
      <c r="H124" s="17">
        <v>19813</v>
      </c>
      <c r="I124" s="17">
        <v>18821</v>
      </c>
      <c r="J124" s="101"/>
      <c r="K124" s="101"/>
    </row>
    <row r="125" spans="2:11" ht="12" customHeight="1" x14ac:dyDescent="0.3">
      <c r="B125" s="119"/>
      <c r="C125" s="112"/>
      <c r="D125" s="132"/>
      <c r="E125" s="69" t="s">
        <v>58</v>
      </c>
      <c r="F125" s="53">
        <v>0</v>
      </c>
      <c r="G125" s="50" t="s">
        <v>51</v>
      </c>
      <c r="H125" s="17">
        <v>0</v>
      </c>
      <c r="I125" s="17">
        <v>0</v>
      </c>
      <c r="J125" s="101"/>
      <c r="K125" s="101"/>
    </row>
    <row r="126" spans="2:11" ht="12" hidden="1" customHeight="1" x14ac:dyDescent="0.3">
      <c r="B126" s="119"/>
      <c r="C126" s="112"/>
      <c r="D126" s="132"/>
      <c r="E126" s="35" t="s">
        <v>129</v>
      </c>
      <c r="F126" s="53">
        <v>0</v>
      </c>
      <c r="G126" s="50"/>
      <c r="H126" s="17"/>
      <c r="I126" s="17">
        <v>0</v>
      </c>
      <c r="J126" s="101"/>
      <c r="K126" s="101"/>
    </row>
    <row r="127" spans="2:11" ht="12" hidden="1" customHeight="1" x14ac:dyDescent="0.3">
      <c r="B127" s="119"/>
      <c r="C127" s="112"/>
      <c r="D127" s="132"/>
      <c r="E127" s="35" t="s">
        <v>130</v>
      </c>
      <c r="F127" s="53">
        <v>0</v>
      </c>
      <c r="G127" s="50"/>
      <c r="H127" s="17"/>
      <c r="I127" s="17">
        <v>0</v>
      </c>
      <c r="J127" s="101"/>
      <c r="K127" s="101"/>
    </row>
    <row r="128" spans="2:11" ht="12.75" customHeight="1" x14ac:dyDescent="0.3">
      <c r="B128" s="119"/>
      <c r="C128" s="112"/>
      <c r="D128" s="132"/>
      <c r="E128" s="69" t="s">
        <v>49</v>
      </c>
      <c r="F128" s="53">
        <v>175</v>
      </c>
      <c r="G128" s="50" t="s">
        <v>34</v>
      </c>
      <c r="H128" s="17">
        <v>4050</v>
      </c>
      <c r="I128" s="17">
        <v>3122</v>
      </c>
      <c r="J128" s="101"/>
      <c r="K128" s="101"/>
    </row>
    <row r="129" spans="2:11" ht="12" customHeight="1" x14ac:dyDescent="0.3">
      <c r="B129" s="119"/>
      <c r="C129" s="112"/>
      <c r="D129" s="132"/>
      <c r="E129" s="69" t="s">
        <v>50</v>
      </c>
      <c r="F129" s="53">
        <v>0</v>
      </c>
      <c r="G129" s="50" t="s">
        <v>51</v>
      </c>
      <c r="H129" s="17">
        <v>0</v>
      </c>
      <c r="I129" s="17">
        <v>0</v>
      </c>
      <c r="J129" s="102"/>
      <c r="K129" s="102"/>
    </row>
    <row r="130" spans="2:11" ht="20.399999999999999" x14ac:dyDescent="0.3">
      <c r="B130" s="119"/>
      <c r="C130" s="113" t="s">
        <v>89</v>
      </c>
      <c r="D130" s="129"/>
      <c r="E130" s="69" t="s">
        <v>90</v>
      </c>
      <c r="F130" s="53">
        <v>0</v>
      </c>
      <c r="G130" s="51" t="s">
        <v>91</v>
      </c>
      <c r="H130" s="17">
        <v>136353</v>
      </c>
      <c r="I130" s="17">
        <v>173888</v>
      </c>
      <c r="J130" s="101">
        <v>5600056</v>
      </c>
      <c r="K130" s="100">
        <v>6517128.54</v>
      </c>
    </row>
    <row r="131" spans="2:11" ht="20.399999999999999" x14ac:dyDescent="0.3">
      <c r="B131" s="119"/>
      <c r="C131" s="114"/>
      <c r="D131" s="130"/>
      <c r="E131" s="69" t="s">
        <v>92</v>
      </c>
      <c r="F131" s="53">
        <v>15811</v>
      </c>
      <c r="G131" s="51" t="s">
        <v>93</v>
      </c>
      <c r="H131" s="17">
        <v>75725</v>
      </c>
      <c r="I131" s="17">
        <v>84009</v>
      </c>
      <c r="J131" s="101"/>
      <c r="K131" s="101"/>
    </row>
    <row r="132" spans="2:11" x14ac:dyDescent="0.3">
      <c r="B132" s="135"/>
      <c r="C132" s="115"/>
      <c r="D132" s="131"/>
      <c r="E132" s="69" t="s">
        <v>49</v>
      </c>
      <c r="F132" s="53">
        <v>0</v>
      </c>
      <c r="G132" s="51" t="s">
        <v>34</v>
      </c>
      <c r="H132" s="17">
        <v>1200</v>
      </c>
      <c r="I132" s="17">
        <v>0</v>
      </c>
      <c r="J132" s="102"/>
      <c r="K132" s="102"/>
    </row>
    <row r="133" spans="2:11" ht="12" customHeight="1" x14ac:dyDescent="0.3">
      <c r="B133" s="133" t="s">
        <v>94</v>
      </c>
      <c r="C133" s="133"/>
      <c r="D133" s="133"/>
      <c r="E133" s="133"/>
      <c r="F133" s="56">
        <f>SUM(F65:F131)</f>
        <v>32929</v>
      </c>
      <c r="G133" s="120"/>
      <c r="H133" s="121"/>
      <c r="I133" s="122"/>
      <c r="J133" s="42">
        <f>SUM(J65:J131)</f>
        <v>31868633</v>
      </c>
      <c r="K133" s="42">
        <f>SUM(K65:K131)</f>
        <v>33567128.510000005</v>
      </c>
    </row>
    <row r="134" spans="2:11" ht="12" customHeight="1" x14ac:dyDescent="0.3">
      <c r="B134" s="119" t="s">
        <v>95</v>
      </c>
      <c r="C134" s="113" t="s">
        <v>96</v>
      </c>
      <c r="D134" s="140" t="s">
        <v>97</v>
      </c>
      <c r="E134" s="69" t="s">
        <v>49</v>
      </c>
      <c r="F134" s="53">
        <v>2095</v>
      </c>
      <c r="G134" s="50" t="s">
        <v>34</v>
      </c>
      <c r="H134" s="17">
        <v>4135</v>
      </c>
      <c r="I134" s="17">
        <v>2913</v>
      </c>
      <c r="J134" s="100">
        <v>0</v>
      </c>
      <c r="K134" s="127">
        <v>3185317.37</v>
      </c>
    </row>
    <row r="135" spans="2:11" ht="12" customHeight="1" x14ac:dyDescent="0.3">
      <c r="B135" s="119"/>
      <c r="C135" s="114"/>
      <c r="D135" s="140"/>
      <c r="E135" s="69" t="s">
        <v>50</v>
      </c>
      <c r="F135" s="53">
        <v>805</v>
      </c>
      <c r="G135" s="50" t="s">
        <v>51</v>
      </c>
      <c r="H135" s="17">
        <v>1221</v>
      </c>
      <c r="I135" s="17">
        <v>916</v>
      </c>
      <c r="J135" s="102"/>
      <c r="K135" s="127"/>
    </row>
    <row r="136" spans="2:11" ht="12" customHeight="1" x14ac:dyDescent="0.3">
      <c r="B136" s="119"/>
      <c r="C136" s="114"/>
      <c r="D136" s="113" t="s">
        <v>98</v>
      </c>
      <c r="E136" s="69" t="s">
        <v>99</v>
      </c>
      <c r="F136" s="53">
        <v>2047</v>
      </c>
      <c r="G136" s="50" t="s">
        <v>34</v>
      </c>
      <c r="H136" s="17">
        <v>83851</v>
      </c>
      <c r="I136" s="17">
        <v>85621</v>
      </c>
      <c r="J136" s="126">
        <v>6521234</v>
      </c>
      <c r="K136" s="127">
        <v>6280594.4199999999</v>
      </c>
    </row>
    <row r="137" spans="2:11" ht="12" customHeight="1" x14ac:dyDescent="0.3">
      <c r="B137" s="119"/>
      <c r="C137" s="114"/>
      <c r="D137" s="114"/>
      <c r="E137" s="69" t="s">
        <v>100</v>
      </c>
      <c r="F137" s="53">
        <v>3191</v>
      </c>
      <c r="G137" s="50" t="s">
        <v>34</v>
      </c>
      <c r="H137" s="17">
        <v>99222</v>
      </c>
      <c r="I137" s="17">
        <v>90617</v>
      </c>
      <c r="J137" s="126"/>
      <c r="K137" s="127"/>
    </row>
    <row r="138" spans="2:11" ht="12" customHeight="1" x14ac:dyDescent="0.3">
      <c r="B138" s="119"/>
      <c r="C138" s="114"/>
      <c r="D138" s="114"/>
      <c r="E138" s="69" t="s">
        <v>101</v>
      </c>
      <c r="F138" s="53">
        <v>742</v>
      </c>
      <c r="G138" s="50" t="s">
        <v>34</v>
      </c>
      <c r="H138" s="17">
        <v>31049</v>
      </c>
      <c r="I138" s="17">
        <v>29833</v>
      </c>
      <c r="J138" s="126"/>
      <c r="K138" s="127"/>
    </row>
    <row r="139" spans="2:11" ht="24.75" customHeight="1" x14ac:dyDescent="0.3">
      <c r="B139" s="119"/>
      <c r="C139" s="114"/>
      <c r="D139" s="115"/>
      <c r="E139" s="69" t="s">
        <v>102</v>
      </c>
      <c r="F139" s="53">
        <v>1270</v>
      </c>
      <c r="G139" s="50" t="s">
        <v>34</v>
      </c>
      <c r="H139" s="17">
        <v>66515</v>
      </c>
      <c r="I139" s="17">
        <v>55848</v>
      </c>
      <c r="J139" s="126"/>
      <c r="K139" s="127"/>
    </row>
    <row r="140" spans="2:11" ht="12" customHeight="1" x14ac:dyDescent="0.3">
      <c r="B140" s="119"/>
      <c r="C140" s="69" t="s">
        <v>103</v>
      </c>
      <c r="D140" s="68"/>
      <c r="E140" s="69" t="s">
        <v>104</v>
      </c>
      <c r="F140" s="53">
        <v>4507</v>
      </c>
      <c r="G140" s="50" t="s">
        <v>34</v>
      </c>
      <c r="H140" s="17">
        <v>25008</v>
      </c>
      <c r="I140" s="17">
        <v>21231</v>
      </c>
      <c r="J140" s="71">
        <v>0</v>
      </c>
      <c r="K140" s="66">
        <v>19802937.989999998</v>
      </c>
    </row>
    <row r="141" spans="2:11" ht="12" customHeight="1" x14ac:dyDescent="0.3">
      <c r="B141" s="119"/>
      <c r="C141" s="113" t="s">
        <v>105</v>
      </c>
      <c r="D141" s="113" t="s">
        <v>106</v>
      </c>
      <c r="E141" s="69" t="s">
        <v>107</v>
      </c>
      <c r="F141" s="53">
        <v>6094</v>
      </c>
      <c r="G141" s="50" t="s">
        <v>34</v>
      </c>
      <c r="H141" s="17">
        <v>35005</v>
      </c>
      <c r="I141" s="17">
        <v>28160</v>
      </c>
      <c r="J141" s="126">
        <v>0</v>
      </c>
      <c r="K141" s="127">
        <v>26270132.280000001</v>
      </c>
    </row>
    <row r="142" spans="2:11" ht="12" customHeight="1" x14ac:dyDescent="0.3">
      <c r="B142" s="119"/>
      <c r="C142" s="114"/>
      <c r="D142" s="115"/>
      <c r="E142" s="69" t="s">
        <v>108</v>
      </c>
      <c r="F142" s="53">
        <v>2955</v>
      </c>
      <c r="G142" s="50" t="s">
        <v>34</v>
      </c>
      <c r="H142" s="17">
        <v>3470</v>
      </c>
      <c r="I142" s="17">
        <v>3061</v>
      </c>
      <c r="J142" s="126"/>
      <c r="K142" s="127"/>
    </row>
    <row r="143" spans="2:11" ht="12" customHeight="1" x14ac:dyDescent="0.3">
      <c r="B143" s="119"/>
      <c r="C143" s="114"/>
      <c r="D143" s="69" t="s">
        <v>109</v>
      </c>
      <c r="E143" s="69" t="s">
        <v>110</v>
      </c>
      <c r="F143" s="53">
        <v>612</v>
      </c>
      <c r="G143" s="50" t="s">
        <v>34</v>
      </c>
      <c r="H143" s="17">
        <v>4790</v>
      </c>
      <c r="I143" s="17">
        <v>612</v>
      </c>
      <c r="J143" s="71">
        <v>0</v>
      </c>
      <c r="K143" s="66">
        <v>12210154.689999999</v>
      </c>
    </row>
    <row r="144" spans="2:11" ht="12" customHeight="1" x14ac:dyDescent="0.3">
      <c r="B144" s="133" t="s">
        <v>111</v>
      </c>
      <c r="C144" s="133"/>
      <c r="D144" s="133"/>
      <c r="E144" s="133"/>
      <c r="F144" s="56">
        <f>SUM(F134:F143)</f>
        <v>24318</v>
      </c>
      <c r="G144" s="120"/>
      <c r="H144" s="121"/>
      <c r="I144" s="122"/>
      <c r="J144" s="43">
        <f>SUM(J134:J143)</f>
        <v>6521234</v>
      </c>
      <c r="K144" s="43">
        <f>SUM(K134:K143)</f>
        <v>67749136.75</v>
      </c>
    </row>
    <row r="145" spans="2:11" ht="12" customHeight="1" x14ac:dyDescent="0.3">
      <c r="B145" s="134" t="s">
        <v>112</v>
      </c>
      <c r="C145" s="113" t="s">
        <v>113</v>
      </c>
      <c r="D145" s="136"/>
      <c r="E145" s="69" t="s">
        <v>48</v>
      </c>
      <c r="F145" s="53">
        <v>8231</v>
      </c>
      <c r="G145" s="20" t="s">
        <v>34</v>
      </c>
      <c r="H145" s="18">
        <v>236365</v>
      </c>
      <c r="I145" s="18">
        <v>253696</v>
      </c>
      <c r="J145" s="126">
        <v>4248548</v>
      </c>
      <c r="K145" s="125">
        <v>2913909.99</v>
      </c>
    </row>
    <row r="146" spans="2:11" ht="12" customHeight="1" x14ac:dyDescent="0.3">
      <c r="B146" s="119"/>
      <c r="C146" s="114"/>
      <c r="D146" s="137"/>
      <c r="E146" s="69" t="s">
        <v>70</v>
      </c>
      <c r="F146" s="53">
        <v>30836</v>
      </c>
      <c r="G146" s="20" t="s">
        <v>60</v>
      </c>
      <c r="H146" s="18">
        <v>18856</v>
      </c>
      <c r="I146" s="18">
        <v>30898</v>
      </c>
      <c r="J146" s="126"/>
      <c r="K146" s="101"/>
    </row>
    <row r="147" spans="2:11" ht="12" customHeight="1" x14ac:dyDescent="0.3">
      <c r="B147" s="119"/>
      <c r="C147" s="114"/>
      <c r="D147" s="137"/>
      <c r="E147" s="69" t="s">
        <v>49</v>
      </c>
      <c r="F147" s="53">
        <v>8451</v>
      </c>
      <c r="G147" s="20" t="s">
        <v>34</v>
      </c>
      <c r="H147" s="18">
        <v>13779</v>
      </c>
      <c r="I147" s="18">
        <v>23694</v>
      </c>
      <c r="J147" s="126"/>
      <c r="K147" s="101"/>
    </row>
    <row r="148" spans="2:11" ht="12" customHeight="1" x14ac:dyDescent="0.3">
      <c r="B148" s="119"/>
      <c r="C148" s="114"/>
      <c r="D148" s="137"/>
      <c r="E148" s="69" t="s">
        <v>50</v>
      </c>
      <c r="F148" s="53">
        <v>2204</v>
      </c>
      <c r="G148" s="20" t="s">
        <v>51</v>
      </c>
      <c r="H148" s="18">
        <v>2085</v>
      </c>
      <c r="I148" s="18">
        <v>2318</v>
      </c>
      <c r="J148" s="126"/>
      <c r="K148" s="101"/>
    </row>
    <row r="149" spans="2:11" ht="12" customHeight="1" x14ac:dyDescent="0.3">
      <c r="B149" s="119"/>
      <c r="C149" s="114"/>
      <c r="D149" s="137"/>
      <c r="E149" s="69" t="s">
        <v>114</v>
      </c>
      <c r="F149" s="53">
        <v>0</v>
      </c>
      <c r="G149" s="20" t="s">
        <v>60</v>
      </c>
      <c r="H149" s="18">
        <v>2174</v>
      </c>
      <c r="I149" s="18" t="s">
        <v>132</v>
      </c>
      <c r="J149" s="126"/>
      <c r="K149" s="101"/>
    </row>
    <row r="150" spans="2:11" ht="16.5" customHeight="1" x14ac:dyDescent="0.3">
      <c r="B150" s="119"/>
      <c r="C150" s="115"/>
      <c r="D150" s="138"/>
      <c r="E150" s="69" t="s">
        <v>59</v>
      </c>
      <c r="F150" s="53">
        <v>0</v>
      </c>
      <c r="G150" s="20" t="s">
        <v>60</v>
      </c>
      <c r="H150" s="18">
        <v>970</v>
      </c>
      <c r="I150" s="18">
        <v>1387</v>
      </c>
      <c r="J150" s="126"/>
      <c r="K150" s="102"/>
    </row>
    <row r="151" spans="2:11" x14ac:dyDescent="0.3">
      <c r="B151" s="119"/>
      <c r="C151" s="116" t="s">
        <v>115</v>
      </c>
      <c r="D151" s="116" t="s">
        <v>116</v>
      </c>
      <c r="E151" s="69" t="s">
        <v>48</v>
      </c>
      <c r="F151" s="53">
        <v>1367</v>
      </c>
      <c r="G151" s="20" t="s">
        <v>34</v>
      </c>
      <c r="H151" s="18">
        <v>4743</v>
      </c>
      <c r="I151" s="18">
        <v>9279</v>
      </c>
      <c r="J151" s="126">
        <v>6150905</v>
      </c>
      <c r="K151" s="100">
        <v>181425</v>
      </c>
    </row>
    <row r="152" spans="2:11" x14ac:dyDescent="0.3">
      <c r="B152" s="119"/>
      <c r="C152" s="117"/>
      <c r="D152" s="117"/>
      <c r="E152" s="69" t="s">
        <v>70</v>
      </c>
      <c r="F152" s="53">
        <v>1083</v>
      </c>
      <c r="G152" s="20" t="s">
        <v>60</v>
      </c>
      <c r="H152" s="18">
        <v>1961</v>
      </c>
      <c r="I152" s="18">
        <v>1083</v>
      </c>
      <c r="J152" s="126"/>
      <c r="K152" s="101"/>
    </row>
    <row r="153" spans="2:11" x14ac:dyDescent="0.3">
      <c r="B153" s="119"/>
      <c r="C153" s="117"/>
      <c r="D153" s="117"/>
      <c r="E153" s="69" t="s">
        <v>49</v>
      </c>
      <c r="F153" s="53">
        <v>1970</v>
      </c>
      <c r="G153" s="20" t="s">
        <v>34</v>
      </c>
      <c r="H153" s="18">
        <v>1626</v>
      </c>
      <c r="I153" s="18">
        <v>3583</v>
      </c>
      <c r="J153" s="126"/>
      <c r="K153" s="101"/>
    </row>
    <row r="154" spans="2:11" x14ac:dyDescent="0.3">
      <c r="B154" s="119"/>
      <c r="C154" s="117"/>
      <c r="D154" s="117"/>
      <c r="E154" s="69" t="s">
        <v>72</v>
      </c>
      <c r="F154" s="53">
        <v>0</v>
      </c>
      <c r="G154" s="20" t="s">
        <v>60</v>
      </c>
      <c r="H154" s="18">
        <v>642</v>
      </c>
      <c r="I154" s="18">
        <v>2462</v>
      </c>
      <c r="J154" s="126"/>
      <c r="K154" s="101"/>
    </row>
    <row r="155" spans="2:11" x14ac:dyDescent="0.3">
      <c r="B155" s="119"/>
      <c r="C155" s="118"/>
      <c r="D155" s="118"/>
      <c r="E155" s="69" t="s">
        <v>117</v>
      </c>
      <c r="F155" s="53">
        <v>4134</v>
      </c>
      <c r="G155" s="20" t="s">
        <v>51</v>
      </c>
      <c r="H155" s="18">
        <v>4485</v>
      </c>
      <c r="I155" s="18">
        <v>4134</v>
      </c>
      <c r="J155" s="126"/>
      <c r="K155" s="102"/>
    </row>
    <row r="156" spans="2:11" ht="12" customHeight="1" x14ac:dyDescent="0.3">
      <c r="B156" s="119"/>
      <c r="C156" s="116" t="s">
        <v>118</v>
      </c>
      <c r="D156" s="129"/>
      <c r="E156" s="69" t="s">
        <v>119</v>
      </c>
      <c r="F156" s="53"/>
      <c r="G156" s="20" t="s">
        <v>60</v>
      </c>
      <c r="H156" s="18">
        <v>0</v>
      </c>
      <c r="I156" s="18">
        <v>0</v>
      </c>
      <c r="J156" s="126">
        <v>6319557</v>
      </c>
      <c r="K156" s="100">
        <v>5660214.9299999997</v>
      </c>
    </row>
    <row r="157" spans="2:11" ht="12" customHeight="1" x14ac:dyDescent="0.3">
      <c r="B157" s="119"/>
      <c r="C157" s="117"/>
      <c r="D157" s="130"/>
      <c r="E157" s="69" t="s">
        <v>48</v>
      </c>
      <c r="F157" s="53">
        <v>4668</v>
      </c>
      <c r="G157" s="20" t="s">
        <v>34</v>
      </c>
      <c r="H157" s="18">
        <v>403101</v>
      </c>
      <c r="I157" s="18">
        <v>230865</v>
      </c>
      <c r="J157" s="126"/>
      <c r="K157" s="101"/>
    </row>
    <row r="158" spans="2:11" ht="12" customHeight="1" x14ac:dyDescent="0.3">
      <c r="B158" s="119"/>
      <c r="C158" s="117"/>
      <c r="D158" s="130"/>
      <c r="E158" s="69" t="s">
        <v>70</v>
      </c>
      <c r="F158" s="53">
        <v>135</v>
      </c>
      <c r="G158" s="20" t="s">
        <v>60</v>
      </c>
      <c r="H158" s="18">
        <v>391</v>
      </c>
      <c r="I158" s="18">
        <v>135</v>
      </c>
      <c r="J158" s="126"/>
      <c r="K158" s="101"/>
    </row>
    <row r="159" spans="2:11" ht="12" customHeight="1" x14ac:dyDescent="0.3">
      <c r="B159" s="119"/>
      <c r="C159" s="117"/>
      <c r="D159" s="130"/>
      <c r="E159" s="69" t="s">
        <v>49</v>
      </c>
      <c r="F159" s="53">
        <v>813</v>
      </c>
      <c r="G159" s="20" t="s">
        <v>34</v>
      </c>
      <c r="H159" s="18">
        <v>7797</v>
      </c>
      <c r="I159" s="18">
        <v>5243</v>
      </c>
      <c r="J159" s="126"/>
      <c r="K159" s="101"/>
    </row>
    <row r="160" spans="2:11" ht="12" customHeight="1" x14ac:dyDescent="0.3">
      <c r="B160" s="119"/>
      <c r="C160" s="117"/>
      <c r="D160" s="130"/>
      <c r="E160" s="69" t="s">
        <v>50</v>
      </c>
      <c r="F160" s="53">
        <v>0</v>
      </c>
      <c r="G160" s="20" t="s">
        <v>51</v>
      </c>
      <c r="H160" s="18">
        <v>0</v>
      </c>
      <c r="I160" s="18">
        <v>0</v>
      </c>
      <c r="J160" s="126"/>
      <c r="K160" s="101"/>
    </row>
    <row r="161" spans="2:11" ht="12" customHeight="1" x14ac:dyDescent="0.3">
      <c r="B161" s="119"/>
      <c r="C161" s="117"/>
      <c r="D161" s="130"/>
      <c r="E161" s="69" t="s">
        <v>114</v>
      </c>
      <c r="F161" s="53">
        <v>0</v>
      </c>
      <c r="G161" s="20" t="s">
        <v>60</v>
      </c>
      <c r="H161" s="18">
        <v>0</v>
      </c>
      <c r="I161" s="18">
        <v>0</v>
      </c>
      <c r="J161" s="126"/>
      <c r="K161" s="101"/>
    </row>
    <row r="162" spans="2:11" ht="33" customHeight="1" x14ac:dyDescent="0.3">
      <c r="B162" s="135"/>
      <c r="C162" s="118"/>
      <c r="D162" s="131"/>
      <c r="E162" s="69" t="s">
        <v>120</v>
      </c>
      <c r="F162" s="53">
        <v>0</v>
      </c>
      <c r="G162" s="20" t="s">
        <v>60</v>
      </c>
      <c r="H162" s="18">
        <v>0</v>
      </c>
      <c r="I162" s="18">
        <v>0</v>
      </c>
      <c r="J162" s="126"/>
      <c r="K162" s="102"/>
    </row>
    <row r="163" spans="2:11" ht="12" customHeight="1" x14ac:dyDescent="0.3">
      <c r="B163" s="133" t="s">
        <v>121</v>
      </c>
      <c r="C163" s="133"/>
      <c r="D163" s="133"/>
      <c r="E163" s="133"/>
      <c r="F163" s="56">
        <f>SUM(F145:F162)</f>
        <v>63892</v>
      </c>
      <c r="G163" s="120"/>
      <c r="H163" s="121"/>
      <c r="I163" s="122"/>
      <c r="J163" s="42">
        <f t="shared" ref="J163" si="0">SUM(J145:J162)</f>
        <v>16719010</v>
      </c>
      <c r="K163" s="42">
        <f>SUM(K145:K162)</f>
        <v>8755549.9199999999</v>
      </c>
    </row>
    <row r="164" spans="2:11" ht="12" customHeight="1" x14ac:dyDescent="0.3">
      <c r="B164" s="133" t="s">
        <v>122</v>
      </c>
      <c r="C164" s="133"/>
      <c r="D164" s="133"/>
      <c r="E164" s="133"/>
      <c r="F164" s="56">
        <f>F53+F64+F133+F144+F163</f>
        <v>205900</v>
      </c>
      <c r="G164" s="120"/>
      <c r="H164" s="121"/>
      <c r="I164" s="122"/>
      <c r="J164" s="64">
        <f>J53+J64+J133+J144+J163</f>
        <v>255367206</v>
      </c>
      <c r="K164" s="42">
        <f>K53+K64+K133+K144+K163</f>
        <v>316573065.44999999</v>
      </c>
    </row>
    <row r="165" spans="2:11" x14ac:dyDescent="0.3">
      <c r="B165" s="145" t="s">
        <v>123</v>
      </c>
      <c r="C165" s="145"/>
      <c r="D165" s="145"/>
      <c r="E165" s="145"/>
      <c r="F165" s="145"/>
      <c r="G165" s="145"/>
      <c r="H165" s="145"/>
      <c r="I165" s="145"/>
      <c r="J165" s="145"/>
      <c r="K165" s="44"/>
    </row>
    <row r="166" spans="2:11" ht="14.4" customHeight="1" x14ac:dyDescent="0.3">
      <c r="B166" s="6"/>
    </row>
  </sheetData>
  <mergeCells count="123">
    <mergeCell ref="D65:D73"/>
    <mergeCell ref="D74:D82"/>
    <mergeCell ref="J74:J82"/>
    <mergeCell ref="K74:K82"/>
    <mergeCell ref="K65:K73"/>
    <mergeCell ref="J65:J73"/>
    <mergeCell ref="C130:C132"/>
    <mergeCell ref="J130:J132"/>
    <mergeCell ref="K130:K132"/>
    <mergeCell ref="D27:D29"/>
    <mergeCell ref="D30:D36"/>
    <mergeCell ref="D37:D44"/>
    <mergeCell ref="D45:D52"/>
    <mergeCell ref="J30:J36"/>
    <mergeCell ref="K30:K36"/>
    <mergeCell ref="K45:K52"/>
    <mergeCell ref="J45:J52"/>
    <mergeCell ref="J37:J44"/>
    <mergeCell ref="K37:K44"/>
    <mergeCell ref="J27:J29"/>
    <mergeCell ref="K27:K29"/>
    <mergeCell ref="B165:J165"/>
    <mergeCell ref="B163:E163"/>
    <mergeCell ref="B164:E164"/>
    <mergeCell ref="D14:D17"/>
    <mergeCell ref="B144:E144"/>
    <mergeCell ref="J54:J63"/>
    <mergeCell ref="D54:D63"/>
    <mergeCell ref="J14:J17"/>
    <mergeCell ref="J24:J26"/>
    <mergeCell ref="B54:B63"/>
    <mergeCell ref="C54:C63"/>
    <mergeCell ref="B53:E53"/>
    <mergeCell ref="C30:C52"/>
    <mergeCell ref="B9:B52"/>
    <mergeCell ref="D9:D10"/>
    <mergeCell ref="B64:E64"/>
    <mergeCell ref="D24:D26"/>
    <mergeCell ref="C18:C26"/>
    <mergeCell ref="C14:C17"/>
    <mergeCell ref="C65:C91"/>
    <mergeCell ref="D83:D91"/>
    <mergeCell ref="J92:J101"/>
    <mergeCell ref="D92:D101"/>
    <mergeCell ref="J83:J91"/>
    <mergeCell ref="E7:E8"/>
    <mergeCell ref="C11:C12"/>
    <mergeCell ref="J9:J10"/>
    <mergeCell ref="J11:J12"/>
    <mergeCell ref="F7:F8"/>
    <mergeCell ref="D11:D12"/>
    <mergeCell ref="B7:B8"/>
    <mergeCell ref="C7:C8"/>
    <mergeCell ref="D7:D8"/>
    <mergeCell ref="C9:C10"/>
    <mergeCell ref="D156:D162"/>
    <mergeCell ref="J156:J162"/>
    <mergeCell ref="C102:C110"/>
    <mergeCell ref="D102:D110"/>
    <mergeCell ref="J102:J110"/>
    <mergeCell ref="D121:D129"/>
    <mergeCell ref="D111:D120"/>
    <mergeCell ref="J111:J120"/>
    <mergeCell ref="J121:J129"/>
    <mergeCell ref="B133:E133"/>
    <mergeCell ref="C121:C129"/>
    <mergeCell ref="B145:B162"/>
    <mergeCell ref="D145:D150"/>
    <mergeCell ref="C145:C150"/>
    <mergeCell ref="B65:B132"/>
    <mergeCell ref="D134:D135"/>
    <mergeCell ref="J134:J135"/>
    <mergeCell ref="D136:D139"/>
    <mergeCell ref="C134:C139"/>
    <mergeCell ref="J136:J139"/>
    <mergeCell ref="D130:D132"/>
    <mergeCell ref="D141:D142"/>
    <mergeCell ref="C141:C143"/>
    <mergeCell ref="J141:J142"/>
    <mergeCell ref="G164:I164"/>
    <mergeCell ref="G163:I163"/>
    <mergeCell ref="G144:I144"/>
    <mergeCell ref="G133:I133"/>
    <mergeCell ref="G64:I64"/>
    <mergeCell ref="G53:I53"/>
    <mergeCell ref="K9:K10"/>
    <mergeCell ref="K11:K12"/>
    <mergeCell ref="K14:K17"/>
    <mergeCell ref="K24:K26"/>
    <mergeCell ref="K145:K150"/>
    <mergeCell ref="J145:J150"/>
    <mergeCell ref="J151:J155"/>
    <mergeCell ref="K21:K23"/>
    <mergeCell ref="K18:K20"/>
    <mergeCell ref="K134:K135"/>
    <mergeCell ref="J21:J23"/>
    <mergeCell ref="J18:J20"/>
    <mergeCell ref="K136:K139"/>
    <mergeCell ref="K141:K142"/>
    <mergeCell ref="B2:K2"/>
    <mergeCell ref="B1:K1"/>
    <mergeCell ref="K151:K155"/>
    <mergeCell ref="K156:K162"/>
    <mergeCell ref="J6:K6"/>
    <mergeCell ref="B5:K5"/>
    <mergeCell ref="B4:K4"/>
    <mergeCell ref="K111:K120"/>
    <mergeCell ref="K121:K129"/>
    <mergeCell ref="K54:K63"/>
    <mergeCell ref="K83:K91"/>
    <mergeCell ref="K92:K101"/>
    <mergeCell ref="K102:K110"/>
    <mergeCell ref="J7:K7"/>
    <mergeCell ref="G7:I7"/>
    <mergeCell ref="C111:C120"/>
    <mergeCell ref="C92:C101"/>
    <mergeCell ref="C151:C155"/>
    <mergeCell ref="D151:D155"/>
    <mergeCell ref="B134:B143"/>
    <mergeCell ref="D18:D20"/>
    <mergeCell ref="D21:D23"/>
    <mergeCell ref="C27:C29"/>
    <mergeCell ref="C156:C162"/>
  </mergeCells>
  <printOptions horizontalCentered="1"/>
  <pageMargins left="0.39370078740157483" right="0.39370078740157483" top="0" bottom="0" header="0.31496062992125984" footer="0.31496062992125984"/>
  <pageSetup paperSize="9" scale="78" fitToHeight="0" orientation="portrait" r:id="rId1"/>
  <rowBreaks count="1" manualBreakCount="1">
    <brk id="101" min="1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145"/>
  <sheetViews>
    <sheetView showGridLines="0" topLeftCell="A118" zoomScale="110" zoomScaleNormal="110" workbookViewId="0">
      <selection activeCell="B2" sqref="B2:K2"/>
    </sheetView>
  </sheetViews>
  <sheetFormatPr defaultRowHeight="14.4" x14ac:dyDescent="0.3"/>
  <cols>
    <col min="1" max="1" width="4.88671875" customWidth="1"/>
    <col min="2" max="2" width="3.6640625" customWidth="1"/>
    <col min="3" max="3" width="15.5546875" customWidth="1"/>
    <col min="4" max="4" width="14.33203125" customWidth="1"/>
    <col min="5" max="5" width="16.44140625" customWidth="1"/>
    <col min="6" max="6" width="9.109375" style="60" customWidth="1"/>
    <col min="7" max="7" width="10.6640625" style="61" customWidth="1"/>
    <col min="8" max="9" width="10.44140625" style="63" customWidth="1"/>
    <col min="10" max="11" width="15" style="16" customWidth="1"/>
    <col min="12" max="12" width="15.6640625" style="1" bestFit="1" customWidth="1"/>
    <col min="13" max="13" width="10.33203125" bestFit="1" customWidth="1"/>
  </cols>
  <sheetData>
    <row r="1" spans="2:13" ht="30.9" customHeight="1" x14ac:dyDescent="0.3">
      <c r="B1" s="97" t="s">
        <v>0</v>
      </c>
      <c r="C1" s="97"/>
      <c r="D1" s="97"/>
      <c r="E1" s="97"/>
      <c r="F1" s="97"/>
      <c r="G1" s="97"/>
      <c r="H1" s="97"/>
      <c r="I1" s="97"/>
      <c r="J1" s="97"/>
      <c r="K1" s="97"/>
    </row>
    <row r="2" spans="2:13" ht="12.9" customHeight="1" x14ac:dyDescent="0.3">
      <c r="B2" s="98" t="s">
        <v>1</v>
      </c>
      <c r="C2" s="98"/>
      <c r="D2" s="98"/>
      <c r="E2" s="98"/>
      <c r="F2" s="98"/>
      <c r="G2" s="98"/>
      <c r="H2" s="98"/>
      <c r="I2" s="98"/>
      <c r="J2" s="98"/>
      <c r="K2" s="98"/>
    </row>
    <row r="3" spans="2:13" ht="6.9" customHeight="1" x14ac:dyDescent="0.3">
      <c r="B3" s="25"/>
      <c r="C3" s="25"/>
      <c r="D3" s="25"/>
      <c r="E3" s="25"/>
      <c r="F3" s="59"/>
      <c r="G3" s="59"/>
      <c r="H3" s="59"/>
      <c r="I3" s="59"/>
      <c r="J3" s="41"/>
      <c r="K3" s="41"/>
    </row>
    <row r="4" spans="2:13" ht="15.9" customHeight="1" x14ac:dyDescent="0.3">
      <c r="B4" s="105" t="s">
        <v>124</v>
      </c>
      <c r="C4" s="105"/>
      <c r="D4" s="105"/>
      <c r="E4" s="105"/>
      <c r="F4" s="105"/>
      <c r="G4" s="105"/>
      <c r="H4" s="105"/>
      <c r="I4" s="105"/>
      <c r="J4" s="105"/>
      <c r="K4" s="105"/>
    </row>
    <row r="5" spans="2:13" ht="30" customHeight="1" x14ac:dyDescent="0.3">
      <c r="B5" s="104" t="s">
        <v>141</v>
      </c>
      <c r="C5" s="104"/>
      <c r="D5" s="104"/>
      <c r="E5" s="104"/>
      <c r="F5" s="104"/>
      <c r="G5" s="104"/>
      <c r="H5" s="104"/>
      <c r="I5" s="104"/>
      <c r="J5" s="104"/>
      <c r="K5" s="104"/>
    </row>
    <row r="6" spans="2:13" x14ac:dyDescent="0.3">
      <c r="B6" s="5"/>
      <c r="H6" s="59"/>
      <c r="I6" s="59"/>
      <c r="J6" s="103" t="s">
        <v>18</v>
      </c>
      <c r="K6" s="103"/>
    </row>
    <row r="7" spans="2:13" ht="26.4" customHeight="1" x14ac:dyDescent="0.3">
      <c r="B7" s="143" t="s">
        <v>19</v>
      </c>
      <c r="C7" s="144" t="s">
        <v>20</v>
      </c>
      <c r="D7" s="144" t="s">
        <v>21</v>
      </c>
      <c r="E7" s="141" t="s">
        <v>22</v>
      </c>
      <c r="F7" s="142" t="s">
        <v>23</v>
      </c>
      <c r="G7" s="110" t="s">
        <v>24</v>
      </c>
      <c r="H7" s="111"/>
      <c r="I7" s="111"/>
      <c r="J7" s="108" t="s">
        <v>25</v>
      </c>
      <c r="K7" s="109"/>
    </row>
    <row r="8" spans="2:13" ht="20.25" customHeight="1" x14ac:dyDescent="0.3">
      <c r="B8" s="143"/>
      <c r="C8" s="144"/>
      <c r="D8" s="144"/>
      <c r="E8" s="141"/>
      <c r="F8" s="142"/>
      <c r="G8" s="22" t="s">
        <v>26</v>
      </c>
      <c r="H8" s="22" t="s">
        <v>27</v>
      </c>
      <c r="I8" s="22" t="s">
        <v>28</v>
      </c>
      <c r="J8" s="31" t="s">
        <v>29</v>
      </c>
      <c r="K8" s="31" t="s">
        <v>30</v>
      </c>
    </row>
    <row r="9" spans="2:13" ht="12" customHeight="1" x14ac:dyDescent="0.3">
      <c r="B9" s="134" t="s">
        <v>31</v>
      </c>
      <c r="C9" s="113" t="s">
        <v>32</v>
      </c>
      <c r="D9" s="129"/>
      <c r="E9" s="29" t="s">
        <v>33</v>
      </c>
      <c r="F9" s="53">
        <v>130</v>
      </c>
      <c r="G9" s="23" t="s">
        <v>34</v>
      </c>
      <c r="H9" s="57">
        <v>144320</v>
      </c>
      <c r="I9" s="57">
        <v>125006</v>
      </c>
      <c r="J9" s="100">
        <v>9192728</v>
      </c>
      <c r="K9" s="100">
        <v>10724248.9</v>
      </c>
    </row>
    <row r="10" spans="2:13" ht="12" customHeight="1" x14ac:dyDescent="0.3">
      <c r="B10" s="119"/>
      <c r="C10" s="115"/>
      <c r="D10" s="131"/>
      <c r="E10" s="29" t="s">
        <v>35</v>
      </c>
      <c r="F10" s="53">
        <v>298</v>
      </c>
      <c r="G10" s="23" t="s">
        <v>34</v>
      </c>
      <c r="H10" s="57">
        <v>221653</v>
      </c>
      <c r="I10" s="57">
        <v>346079</v>
      </c>
      <c r="J10" s="102"/>
      <c r="K10" s="102"/>
      <c r="M10" s="24"/>
    </row>
    <row r="11" spans="2:13" ht="12" customHeight="1" x14ac:dyDescent="0.3">
      <c r="B11" s="119"/>
      <c r="C11" s="112" t="s">
        <v>36</v>
      </c>
      <c r="D11" s="132"/>
      <c r="E11" s="29" t="s">
        <v>37</v>
      </c>
      <c r="F11" s="53">
        <v>620</v>
      </c>
      <c r="G11" s="23" t="s">
        <v>34</v>
      </c>
      <c r="H11" s="57">
        <v>448120</v>
      </c>
      <c r="I11" s="57">
        <v>595144</v>
      </c>
      <c r="J11" s="100">
        <v>14066286</v>
      </c>
      <c r="K11" s="100">
        <v>14664143.4</v>
      </c>
    </row>
    <row r="12" spans="2:13" ht="12" customHeight="1" x14ac:dyDescent="0.3">
      <c r="B12" s="119"/>
      <c r="C12" s="112"/>
      <c r="D12" s="132"/>
      <c r="E12" s="29" t="s">
        <v>38</v>
      </c>
      <c r="F12" s="53">
        <v>315</v>
      </c>
      <c r="G12" s="23" t="s">
        <v>34</v>
      </c>
      <c r="H12" s="57">
        <v>213860</v>
      </c>
      <c r="I12" s="57">
        <v>286432</v>
      </c>
      <c r="J12" s="101"/>
      <c r="K12" s="101"/>
    </row>
    <row r="13" spans="2:13" ht="12" customHeight="1" x14ac:dyDescent="0.3">
      <c r="B13" s="119"/>
      <c r="C13" s="29" t="s">
        <v>39</v>
      </c>
      <c r="D13" s="33"/>
      <c r="E13" s="29" t="s">
        <v>40</v>
      </c>
      <c r="F13" s="53">
        <v>0</v>
      </c>
      <c r="G13" s="23" t="s">
        <v>34</v>
      </c>
      <c r="H13" s="57">
        <v>0</v>
      </c>
      <c r="I13" s="57">
        <v>0</v>
      </c>
      <c r="J13" s="94">
        <v>0</v>
      </c>
      <c r="K13" s="67">
        <v>0</v>
      </c>
    </row>
    <row r="14" spans="2:13" ht="12" customHeight="1" x14ac:dyDescent="0.3">
      <c r="B14" s="119"/>
      <c r="C14" s="112" t="s">
        <v>41</v>
      </c>
      <c r="D14" s="132"/>
      <c r="E14" s="29" t="s">
        <v>42</v>
      </c>
      <c r="F14" s="53">
        <v>81</v>
      </c>
      <c r="G14" s="23" t="s">
        <v>34</v>
      </c>
      <c r="H14" s="57">
        <v>50200</v>
      </c>
      <c r="I14" s="57">
        <v>32453.785773639182</v>
      </c>
      <c r="J14" s="100">
        <v>3760222</v>
      </c>
      <c r="K14" s="100">
        <v>4288702.3600000003</v>
      </c>
    </row>
    <row r="15" spans="2:13" ht="20.399999999999999" x14ac:dyDescent="0.3">
      <c r="B15" s="119"/>
      <c r="C15" s="112"/>
      <c r="D15" s="132"/>
      <c r="E15" s="29" t="s">
        <v>43</v>
      </c>
      <c r="F15" s="53">
        <v>52</v>
      </c>
      <c r="G15" s="23" t="s">
        <v>34</v>
      </c>
      <c r="H15" s="57">
        <v>44200</v>
      </c>
      <c r="I15" s="57">
        <v>20005.04549539998</v>
      </c>
      <c r="J15" s="101"/>
      <c r="K15" s="101"/>
    </row>
    <row r="16" spans="2:13" ht="20.399999999999999" customHeight="1" x14ac:dyDescent="0.3">
      <c r="B16" s="119"/>
      <c r="C16" s="112"/>
      <c r="D16" s="132"/>
      <c r="E16" s="29" t="s">
        <v>44</v>
      </c>
      <c r="F16" s="53">
        <v>0</v>
      </c>
      <c r="G16" s="23" t="s">
        <v>34</v>
      </c>
      <c r="H16" s="57">
        <v>0</v>
      </c>
      <c r="I16" s="57">
        <v>0</v>
      </c>
      <c r="J16" s="101"/>
      <c r="K16" s="101"/>
    </row>
    <row r="17" spans="2:11" ht="12" customHeight="1" x14ac:dyDescent="0.3">
      <c r="B17" s="119"/>
      <c r="C17" s="112"/>
      <c r="D17" s="132"/>
      <c r="E17" s="29" t="s">
        <v>45</v>
      </c>
      <c r="F17" s="53">
        <v>247</v>
      </c>
      <c r="G17" s="23" t="s">
        <v>34</v>
      </c>
      <c r="H17" s="57">
        <v>188419</v>
      </c>
      <c r="I17" s="57">
        <v>121220</v>
      </c>
      <c r="J17" s="102"/>
      <c r="K17" s="102"/>
    </row>
    <row r="18" spans="2:11" ht="15" customHeight="1" x14ac:dyDescent="0.3">
      <c r="B18" s="119"/>
      <c r="C18" s="112" t="s">
        <v>46</v>
      </c>
      <c r="D18" s="113" t="s">
        <v>47</v>
      </c>
      <c r="E18" s="29" t="s">
        <v>48</v>
      </c>
      <c r="F18" s="53">
        <v>438</v>
      </c>
      <c r="G18" s="23" t="s">
        <v>34</v>
      </c>
      <c r="H18" s="57">
        <v>290678</v>
      </c>
      <c r="I18" s="57">
        <v>259213.17259423999</v>
      </c>
      <c r="J18" s="100">
        <v>3405637</v>
      </c>
      <c r="K18" s="100">
        <v>1383165.56</v>
      </c>
    </row>
    <row r="19" spans="2:11" x14ac:dyDescent="0.3">
      <c r="B19" s="119"/>
      <c r="C19" s="112"/>
      <c r="D19" s="114"/>
      <c r="E19" s="29" t="s">
        <v>49</v>
      </c>
      <c r="F19" s="53">
        <v>22</v>
      </c>
      <c r="G19" s="23" t="s">
        <v>34</v>
      </c>
      <c r="H19" s="57">
        <v>0</v>
      </c>
      <c r="I19" s="57">
        <v>44</v>
      </c>
      <c r="J19" s="101"/>
      <c r="K19" s="101"/>
    </row>
    <row r="20" spans="2:11" x14ac:dyDescent="0.3">
      <c r="B20" s="119"/>
      <c r="C20" s="112"/>
      <c r="D20" s="115"/>
      <c r="E20" s="29" t="s">
        <v>50</v>
      </c>
      <c r="F20" s="53">
        <v>0</v>
      </c>
      <c r="G20" s="23" t="s">
        <v>51</v>
      </c>
      <c r="H20" s="57">
        <v>0</v>
      </c>
      <c r="I20" s="57">
        <v>0</v>
      </c>
      <c r="J20" s="102"/>
      <c r="K20" s="102"/>
    </row>
    <row r="21" spans="2:11" ht="15" customHeight="1" x14ac:dyDescent="0.3">
      <c r="B21" s="119"/>
      <c r="C21" s="112"/>
      <c r="D21" s="113" t="s">
        <v>52</v>
      </c>
      <c r="E21" s="29" t="s">
        <v>48</v>
      </c>
      <c r="F21" s="53">
        <v>13</v>
      </c>
      <c r="G21" s="23" t="s">
        <v>34</v>
      </c>
      <c r="H21" s="57">
        <v>0</v>
      </c>
      <c r="I21" s="57">
        <v>7502</v>
      </c>
      <c r="J21" s="126">
        <v>0</v>
      </c>
      <c r="K21" s="100">
        <v>94257.17</v>
      </c>
    </row>
    <row r="22" spans="2:11" x14ac:dyDescent="0.3">
      <c r="B22" s="119"/>
      <c r="C22" s="112"/>
      <c r="D22" s="114"/>
      <c r="E22" s="29" t="s">
        <v>49</v>
      </c>
      <c r="F22" s="53">
        <v>0</v>
      </c>
      <c r="G22" s="23" t="s">
        <v>34</v>
      </c>
      <c r="H22" s="57">
        <v>0</v>
      </c>
      <c r="I22" s="57">
        <v>0</v>
      </c>
      <c r="J22" s="126"/>
      <c r="K22" s="101"/>
    </row>
    <row r="23" spans="2:11" x14ac:dyDescent="0.3">
      <c r="B23" s="119"/>
      <c r="C23" s="112"/>
      <c r="D23" s="115"/>
      <c r="E23" s="29" t="s">
        <v>50</v>
      </c>
      <c r="F23" s="53">
        <v>0</v>
      </c>
      <c r="G23" s="23" t="s">
        <v>51</v>
      </c>
      <c r="H23" s="57">
        <v>58</v>
      </c>
      <c r="I23" s="57">
        <v>0</v>
      </c>
      <c r="J23" s="126"/>
      <c r="K23" s="102"/>
    </row>
    <row r="24" spans="2:11" ht="12" customHeight="1" x14ac:dyDescent="0.3">
      <c r="B24" s="119"/>
      <c r="C24" s="112"/>
      <c r="D24" s="112" t="s">
        <v>53</v>
      </c>
      <c r="E24" s="29" t="s">
        <v>48</v>
      </c>
      <c r="F24" s="53">
        <v>0</v>
      </c>
      <c r="G24" s="23" t="s">
        <v>34</v>
      </c>
      <c r="H24" s="57">
        <v>0</v>
      </c>
      <c r="I24" s="57">
        <v>0</v>
      </c>
      <c r="J24" s="100">
        <v>0</v>
      </c>
      <c r="K24" s="100">
        <v>0</v>
      </c>
    </row>
    <row r="25" spans="2:11" ht="12" customHeight="1" x14ac:dyDescent="0.3">
      <c r="B25" s="119"/>
      <c r="C25" s="112"/>
      <c r="D25" s="112"/>
      <c r="E25" s="29" t="s">
        <v>49</v>
      </c>
      <c r="F25" s="53">
        <v>0</v>
      </c>
      <c r="G25" s="23" t="s">
        <v>34</v>
      </c>
      <c r="H25" s="57">
        <v>0</v>
      </c>
      <c r="I25" s="57">
        <v>0</v>
      </c>
      <c r="J25" s="101"/>
      <c r="K25" s="101"/>
    </row>
    <row r="26" spans="2:11" ht="12" customHeight="1" x14ac:dyDescent="0.3">
      <c r="B26" s="119"/>
      <c r="C26" s="112"/>
      <c r="D26" s="112"/>
      <c r="E26" s="29" t="s">
        <v>50</v>
      </c>
      <c r="F26" s="53">
        <v>0</v>
      </c>
      <c r="G26" s="23" t="s">
        <v>51</v>
      </c>
      <c r="H26" s="57">
        <v>0</v>
      </c>
      <c r="I26" s="57">
        <v>0</v>
      </c>
      <c r="J26" s="101"/>
      <c r="K26" s="101"/>
    </row>
    <row r="27" spans="2:11" ht="12" customHeight="1" x14ac:dyDescent="0.3">
      <c r="B27" s="119"/>
      <c r="C27" s="116" t="s">
        <v>54</v>
      </c>
      <c r="D27" s="136"/>
      <c r="E27" s="40" t="s">
        <v>48</v>
      </c>
      <c r="F27" s="54">
        <v>50</v>
      </c>
      <c r="G27" s="46" t="s">
        <v>34</v>
      </c>
      <c r="H27" s="58">
        <v>7125</v>
      </c>
      <c r="I27" s="58">
        <v>3838</v>
      </c>
      <c r="J27" s="100">
        <v>169561</v>
      </c>
      <c r="K27" s="100">
        <v>55290.87</v>
      </c>
    </row>
    <row r="28" spans="2:11" ht="12" customHeight="1" x14ac:dyDescent="0.3">
      <c r="B28" s="119"/>
      <c r="C28" s="117"/>
      <c r="D28" s="137"/>
      <c r="E28" s="40" t="s">
        <v>49</v>
      </c>
      <c r="F28" s="54">
        <v>0</v>
      </c>
      <c r="G28" s="46" t="s">
        <v>34</v>
      </c>
      <c r="H28" s="58">
        <v>0</v>
      </c>
      <c r="I28" s="58">
        <v>0</v>
      </c>
      <c r="J28" s="101"/>
      <c r="K28" s="101"/>
    </row>
    <row r="29" spans="2:11" ht="12" customHeight="1" x14ac:dyDescent="0.3">
      <c r="B29" s="119"/>
      <c r="C29" s="118"/>
      <c r="D29" s="138"/>
      <c r="E29" s="40" t="s">
        <v>50</v>
      </c>
      <c r="F29" s="54">
        <v>0</v>
      </c>
      <c r="G29" s="23" t="s">
        <v>51</v>
      </c>
      <c r="H29" s="58">
        <v>0</v>
      </c>
      <c r="I29" s="58">
        <v>0</v>
      </c>
      <c r="J29" s="102"/>
      <c r="K29" s="102"/>
    </row>
    <row r="30" spans="2:11" ht="12" customHeight="1" x14ac:dyDescent="0.3">
      <c r="B30" s="119"/>
      <c r="C30" s="114" t="s">
        <v>55</v>
      </c>
      <c r="D30" s="113" t="s">
        <v>56</v>
      </c>
      <c r="E30" s="29" t="s">
        <v>48</v>
      </c>
      <c r="F30" s="53">
        <v>147</v>
      </c>
      <c r="G30" s="46" t="s">
        <v>34</v>
      </c>
      <c r="H30" s="57">
        <v>6757</v>
      </c>
      <c r="I30" s="57">
        <v>5983</v>
      </c>
      <c r="J30" s="100">
        <v>1579771</v>
      </c>
      <c r="K30" s="100">
        <v>335779.28</v>
      </c>
    </row>
    <row r="31" spans="2:11" ht="12" customHeight="1" x14ac:dyDescent="0.3">
      <c r="B31" s="119"/>
      <c r="C31" s="114"/>
      <c r="D31" s="114"/>
      <c r="E31" s="29" t="s">
        <v>57</v>
      </c>
      <c r="F31" s="53">
        <v>0</v>
      </c>
      <c r="G31" s="23" t="s">
        <v>51</v>
      </c>
      <c r="H31" s="57">
        <v>0</v>
      </c>
      <c r="I31" s="57">
        <v>0</v>
      </c>
      <c r="J31" s="101"/>
      <c r="K31" s="101"/>
    </row>
    <row r="32" spans="2:11" ht="12" customHeight="1" x14ac:dyDescent="0.3">
      <c r="B32" s="119"/>
      <c r="C32" s="114"/>
      <c r="D32" s="114"/>
      <c r="E32" s="29" t="s">
        <v>58</v>
      </c>
      <c r="F32" s="53">
        <v>0</v>
      </c>
      <c r="G32" s="23" t="s">
        <v>51</v>
      </c>
      <c r="H32" s="57">
        <v>13297</v>
      </c>
      <c r="I32" s="57">
        <v>2496</v>
      </c>
      <c r="J32" s="101"/>
      <c r="K32" s="101"/>
    </row>
    <row r="33" spans="2:11" ht="12" customHeight="1" x14ac:dyDescent="0.3">
      <c r="B33" s="119"/>
      <c r="C33" s="114"/>
      <c r="D33" s="114"/>
      <c r="E33" s="29" t="s">
        <v>49</v>
      </c>
      <c r="F33" s="53">
        <v>0</v>
      </c>
      <c r="G33" s="46" t="s">
        <v>34</v>
      </c>
      <c r="H33" s="57">
        <v>0</v>
      </c>
      <c r="I33" s="57">
        <v>0</v>
      </c>
      <c r="J33" s="101"/>
      <c r="K33" s="101"/>
    </row>
    <row r="34" spans="2:11" ht="12" customHeight="1" x14ac:dyDescent="0.3">
      <c r="B34" s="119"/>
      <c r="C34" s="114"/>
      <c r="D34" s="114"/>
      <c r="E34" s="29" t="s">
        <v>50</v>
      </c>
      <c r="F34" s="53">
        <v>0</v>
      </c>
      <c r="G34" s="23" t="s">
        <v>51</v>
      </c>
      <c r="H34" s="57">
        <v>0</v>
      </c>
      <c r="I34" s="57">
        <v>0</v>
      </c>
      <c r="J34" s="101"/>
      <c r="K34" s="101"/>
    </row>
    <row r="35" spans="2:11" ht="12" customHeight="1" x14ac:dyDescent="0.3">
      <c r="B35" s="119"/>
      <c r="C35" s="114"/>
      <c r="D35" s="114"/>
      <c r="E35" s="29" t="s">
        <v>59</v>
      </c>
      <c r="F35" s="53">
        <v>0</v>
      </c>
      <c r="G35" s="49" t="s">
        <v>60</v>
      </c>
      <c r="H35" s="57">
        <v>0</v>
      </c>
      <c r="I35" s="57">
        <v>0</v>
      </c>
      <c r="J35" s="101"/>
      <c r="K35" s="101"/>
    </row>
    <row r="36" spans="2:11" ht="12" customHeight="1" x14ac:dyDescent="0.3">
      <c r="B36" s="119"/>
      <c r="C36" s="114"/>
      <c r="D36" s="115"/>
      <c r="E36" s="29" t="s">
        <v>61</v>
      </c>
      <c r="F36" s="53">
        <v>0</v>
      </c>
      <c r="G36" s="49" t="s">
        <v>60</v>
      </c>
      <c r="H36" s="57">
        <v>0</v>
      </c>
      <c r="I36" s="57">
        <v>0</v>
      </c>
      <c r="J36" s="102"/>
      <c r="K36" s="102"/>
    </row>
    <row r="37" spans="2:11" ht="12" customHeight="1" x14ac:dyDescent="0.3">
      <c r="B37" s="119"/>
      <c r="C37" s="114"/>
      <c r="D37" s="113" t="s">
        <v>62</v>
      </c>
      <c r="E37" s="29" t="s">
        <v>63</v>
      </c>
      <c r="F37" s="53">
        <v>0</v>
      </c>
      <c r="G37" s="23" t="s">
        <v>51</v>
      </c>
      <c r="H37" s="62">
        <v>0</v>
      </c>
      <c r="I37" s="62">
        <v>0</v>
      </c>
      <c r="J37" s="100">
        <v>0</v>
      </c>
      <c r="K37" s="100">
        <v>0</v>
      </c>
    </row>
    <row r="38" spans="2:11" ht="12" customHeight="1" x14ac:dyDescent="0.3">
      <c r="B38" s="119"/>
      <c r="C38" s="114"/>
      <c r="D38" s="114"/>
      <c r="E38" s="29" t="s">
        <v>48</v>
      </c>
      <c r="F38" s="53">
        <v>0</v>
      </c>
      <c r="G38" s="46" t="s">
        <v>34</v>
      </c>
      <c r="H38" s="62">
        <v>0</v>
      </c>
      <c r="I38" s="62">
        <v>0</v>
      </c>
      <c r="J38" s="101"/>
      <c r="K38" s="101"/>
    </row>
    <row r="39" spans="2:11" ht="12" customHeight="1" x14ac:dyDescent="0.3">
      <c r="B39" s="119"/>
      <c r="C39" s="114"/>
      <c r="D39" s="114"/>
      <c r="E39" s="29" t="s">
        <v>57</v>
      </c>
      <c r="F39" s="53">
        <v>0</v>
      </c>
      <c r="G39" s="23" t="s">
        <v>51</v>
      </c>
      <c r="H39" s="62">
        <v>0</v>
      </c>
      <c r="I39" s="62">
        <v>0</v>
      </c>
      <c r="J39" s="101"/>
      <c r="K39" s="101"/>
    </row>
    <row r="40" spans="2:11" ht="12" customHeight="1" x14ac:dyDescent="0.3">
      <c r="B40" s="119"/>
      <c r="C40" s="114"/>
      <c r="D40" s="114"/>
      <c r="E40" s="29" t="s">
        <v>64</v>
      </c>
      <c r="F40" s="53">
        <v>0</v>
      </c>
      <c r="G40" s="23" t="s">
        <v>51</v>
      </c>
      <c r="H40" s="62">
        <v>0</v>
      </c>
      <c r="I40" s="62">
        <v>0</v>
      </c>
      <c r="J40" s="101"/>
      <c r="K40" s="101"/>
    </row>
    <row r="41" spans="2:11" ht="12" customHeight="1" x14ac:dyDescent="0.3">
      <c r="B41" s="119"/>
      <c r="C41" s="114"/>
      <c r="D41" s="114"/>
      <c r="E41" s="29" t="s">
        <v>49</v>
      </c>
      <c r="F41" s="53">
        <v>0</v>
      </c>
      <c r="G41" s="46" t="s">
        <v>34</v>
      </c>
      <c r="H41" s="62">
        <v>0</v>
      </c>
      <c r="I41" s="62">
        <v>0</v>
      </c>
      <c r="J41" s="101"/>
      <c r="K41" s="101"/>
    </row>
    <row r="42" spans="2:11" ht="12" customHeight="1" x14ac:dyDescent="0.3">
      <c r="B42" s="119"/>
      <c r="C42" s="114"/>
      <c r="D42" s="114"/>
      <c r="E42" s="29" t="s">
        <v>50</v>
      </c>
      <c r="F42" s="53">
        <v>0</v>
      </c>
      <c r="G42" s="23" t="s">
        <v>51</v>
      </c>
      <c r="H42" s="62">
        <v>0</v>
      </c>
      <c r="I42" s="62">
        <v>0</v>
      </c>
      <c r="J42" s="101"/>
      <c r="K42" s="101"/>
    </row>
    <row r="43" spans="2:11" ht="12" customHeight="1" x14ac:dyDescent="0.3">
      <c r="B43" s="119"/>
      <c r="C43" s="114"/>
      <c r="D43" s="114"/>
      <c r="E43" s="29" t="s">
        <v>59</v>
      </c>
      <c r="F43" s="53">
        <v>0</v>
      </c>
      <c r="G43" s="49" t="s">
        <v>60</v>
      </c>
      <c r="H43" s="62">
        <v>0</v>
      </c>
      <c r="I43" s="62">
        <v>0</v>
      </c>
      <c r="J43" s="101"/>
      <c r="K43" s="101"/>
    </row>
    <row r="44" spans="2:11" ht="12" customHeight="1" x14ac:dyDescent="0.3">
      <c r="B44" s="119"/>
      <c r="C44" s="114"/>
      <c r="D44" s="115"/>
      <c r="E44" s="29" t="s">
        <v>61</v>
      </c>
      <c r="F44" s="53">
        <v>0</v>
      </c>
      <c r="G44" s="49" t="s">
        <v>60</v>
      </c>
      <c r="H44" s="62">
        <v>0</v>
      </c>
      <c r="I44" s="62">
        <v>0</v>
      </c>
      <c r="J44" s="102"/>
      <c r="K44" s="102"/>
    </row>
    <row r="45" spans="2:11" ht="12" customHeight="1" x14ac:dyDescent="0.3">
      <c r="B45" s="119"/>
      <c r="C45" s="114"/>
      <c r="D45" s="113" t="s">
        <v>65</v>
      </c>
      <c r="E45" s="29" t="s">
        <v>48</v>
      </c>
      <c r="F45" s="53">
        <v>0</v>
      </c>
      <c r="G45" s="46" t="s">
        <v>34</v>
      </c>
      <c r="H45" s="57">
        <v>0</v>
      </c>
      <c r="I45" s="57">
        <v>0</v>
      </c>
      <c r="J45" s="100">
        <v>28500</v>
      </c>
      <c r="K45" s="100">
        <v>0</v>
      </c>
    </row>
    <row r="46" spans="2:11" ht="12" customHeight="1" x14ac:dyDescent="0.3">
      <c r="B46" s="119"/>
      <c r="C46" s="114"/>
      <c r="D46" s="114"/>
      <c r="E46" s="29" t="s">
        <v>57</v>
      </c>
      <c r="F46" s="53">
        <v>0</v>
      </c>
      <c r="G46" s="23" t="s">
        <v>51</v>
      </c>
      <c r="H46" s="57">
        <v>0</v>
      </c>
      <c r="I46" s="57">
        <v>0</v>
      </c>
      <c r="J46" s="101"/>
      <c r="K46" s="101"/>
    </row>
    <row r="47" spans="2:11" ht="12" customHeight="1" x14ac:dyDescent="0.3">
      <c r="B47" s="119"/>
      <c r="C47" s="114"/>
      <c r="D47" s="114"/>
      <c r="E47" s="29" t="s">
        <v>58</v>
      </c>
      <c r="F47" s="53">
        <v>0</v>
      </c>
      <c r="G47" s="23" t="s">
        <v>51</v>
      </c>
      <c r="H47" s="57">
        <v>473</v>
      </c>
      <c r="I47" s="57">
        <v>0</v>
      </c>
      <c r="J47" s="101"/>
      <c r="K47" s="101"/>
    </row>
    <row r="48" spans="2:11" ht="12" customHeight="1" x14ac:dyDescent="0.3">
      <c r="B48" s="119"/>
      <c r="C48" s="114"/>
      <c r="D48" s="114"/>
      <c r="E48" s="29" t="s">
        <v>49</v>
      </c>
      <c r="F48" s="53">
        <v>0</v>
      </c>
      <c r="G48" s="46" t="s">
        <v>34</v>
      </c>
      <c r="H48" s="57">
        <v>0</v>
      </c>
      <c r="I48" s="57">
        <v>0</v>
      </c>
      <c r="J48" s="101"/>
      <c r="K48" s="101"/>
    </row>
    <row r="49" spans="2:11" ht="12" customHeight="1" x14ac:dyDescent="0.3">
      <c r="B49" s="119"/>
      <c r="C49" s="114"/>
      <c r="D49" s="114"/>
      <c r="E49" s="29" t="s">
        <v>50</v>
      </c>
      <c r="F49" s="53">
        <v>0</v>
      </c>
      <c r="G49" s="23" t="s">
        <v>51</v>
      </c>
      <c r="H49" s="57">
        <v>0</v>
      </c>
      <c r="I49" s="57">
        <v>0</v>
      </c>
      <c r="J49" s="101"/>
      <c r="K49" s="101"/>
    </row>
    <row r="50" spans="2:11" ht="12" customHeight="1" x14ac:dyDescent="0.3">
      <c r="B50" s="119"/>
      <c r="C50" s="114"/>
      <c r="D50" s="114"/>
      <c r="E50" s="29" t="s">
        <v>59</v>
      </c>
      <c r="F50" s="53">
        <v>0</v>
      </c>
      <c r="G50" s="49" t="s">
        <v>60</v>
      </c>
      <c r="H50" s="57">
        <v>0</v>
      </c>
      <c r="I50" s="57">
        <v>0</v>
      </c>
      <c r="J50" s="101"/>
      <c r="K50" s="101"/>
    </row>
    <row r="51" spans="2:11" ht="12" customHeight="1" x14ac:dyDescent="0.3">
      <c r="B51" s="119"/>
      <c r="C51" s="114"/>
      <c r="D51" s="114"/>
      <c r="E51" s="29" t="s">
        <v>61</v>
      </c>
      <c r="F51" s="53">
        <v>0</v>
      </c>
      <c r="G51" s="49" t="s">
        <v>60</v>
      </c>
      <c r="H51" s="57">
        <v>0</v>
      </c>
      <c r="I51" s="57">
        <v>0</v>
      </c>
      <c r="J51" s="101"/>
      <c r="K51" s="101"/>
    </row>
    <row r="52" spans="2:11" ht="12" customHeight="1" x14ac:dyDescent="0.3">
      <c r="B52" s="135"/>
      <c r="C52" s="148"/>
      <c r="D52" s="115"/>
      <c r="E52" s="29" t="s">
        <v>66</v>
      </c>
      <c r="F52" s="53">
        <v>0</v>
      </c>
      <c r="G52" s="49" t="s">
        <v>60</v>
      </c>
      <c r="H52" s="57">
        <v>0</v>
      </c>
      <c r="I52" s="57">
        <v>0</v>
      </c>
      <c r="J52" s="101"/>
      <c r="K52" s="101"/>
    </row>
    <row r="53" spans="2:11" ht="12" customHeight="1" x14ac:dyDescent="0.3">
      <c r="B53" s="133" t="s">
        <v>67</v>
      </c>
      <c r="C53" s="149"/>
      <c r="D53" s="133"/>
      <c r="E53" s="133"/>
      <c r="F53" s="56">
        <f>SUM(F9:F52)</f>
        <v>2413</v>
      </c>
      <c r="G53" s="120"/>
      <c r="H53" s="121"/>
      <c r="I53" s="122"/>
      <c r="J53" s="42">
        <f>SUM(J9:J52)</f>
        <v>32202705</v>
      </c>
      <c r="K53" s="42">
        <f>SUM(K9:K52)</f>
        <v>31545587.540000003</v>
      </c>
    </row>
    <row r="54" spans="2:11" ht="12" customHeight="1" x14ac:dyDescent="0.3">
      <c r="B54" s="134" t="s">
        <v>68</v>
      </c>
      <c r="C54" s="113" t="s">
        <v>69</v>
      </c>
      <c r="D54" s="129"/>
      <c r="E54" s="29" t="s">
        <v>48</v>
      </c>
      <c r="F54" s="53">
        <v>0</v>
      </c>
      <c r="G54" s="46" t="s">
        <v>34</v>
      </c>
      <c r="H54" s="57">
        <v>0</v>
      </c>
      <c r="I54" s="57">
        <v>0</v>
      </c>
      <c r="J54" s="100">
        <v>1308406</v>
      </c>
      <c r="K54" s="100">
        <v>669440.49627912825</v>
      </c>
    </row>
    <row r="55" spans="2:11" ht="12" customHeight="1" x14ac:dyDescent="0.3">
      <c r="B55" s="119"/>
      <c r="C55" s="114"/>
      <c r="D55" s="130"/>
      <c r="E55" s="29" t="s">
        <v>70</v>
      </c>
      <c r="F55" s="53">
        <v>0</v>
      </c>
      <c r="G55" s="20" t="s">
        <v>60</v>
      </c>
      <c r="H55" s="57">
        <v>0</v>
      </c>
      <c r="I55" s="57">
        <v>0</v>
      </c>
      <c r="J55" s="101"/>
      <c r="K55" s="101"/>
    </row>
    <row r="56" spans="2:11" ht="12" customHeight="1" x14ac:dyDescent="0.3">
      <c r="B56" s="119"/>
      <c r="C56" s="114"/>
      <c r="D56" s="130"/>
      <c r="E56" s="48" t="s">
        <v>71</v>
      </c>
      <c r="F56" s="53">
        <v>0</v>
      </c>
      <c r="G56" s="23" t="s">
        <v>51</v>
      </c>
      <c r="H56" s="57">
        <v>0</v>
      </c>
      <c r="I56" s="57">
        <v>0</v>
      </c>
      <c r="J56" s="101"/>
      <c r="K56" s="101"/>
    </row>
    <row r="57" spans="2:11" ht="12" customHeight="1" x14ac:dyDescent="0.3">
      <c r="B57" s="119"/>
      <c r="C57" s="114"/>
      <c r="D57" s="130"/>
      <c r="E57" s="29" t="s">
        <v>49</v>
      </c>
      <c r="F57" s="53">
        <v>0</v>
      </c>
      <c r="G57" s="46" t="s">
        <v>34</v>
      </c>
      <c r="H57" s="57">
        <v>0</v>
      </c>
      <c r="I57" s="57">
        <v>0</v>
      </c>
      <c r="J57" s="101"/>
      <c r="K57" s="101"/>
    </row>
    <row r="58" spans="2:11" ht="12" customHeight="1" x14ac:dyDescent="0.3">
      <c r="B58" s="119"/>
      <c r="C58" s="114"/>
      <c r="D58" s="130"/>
      <c r="E58" s="29" t="s">
        <v>72</v>
      </c>
      <c r="F58" s="53">
        <v>0</v>
      </c>
      <c r="G58" s="20" t="s">
        <v>60</v>
      </c>
      <c r="H58" s="57">
        <v>4038</v>
      </c>
      <c r="I58" s="57">
        <v>25062</v>
      </c>
      <c r="J58" s="101"/>
      <c r="K58" s="101"/>
    </row>
    <row r="59" spans="2:11" ht="12" customHeight="1" x14ac:dyDescent="0.3">
      <c r="B59" s="119"/>
      <c r="C59" s="114"/>
      <c r="D59" s="130"/>
      <c r="E59" s="29" t="s">
        <v>50</v>
      </c>
      <c r="F59" s="53">
        <v>0</v>
      </c>
      <c r="G59" s="23" t="s">
        <v>51</v>
      </c>
      <c r="H59" s="57">
        <v>1112</v>
      </c>
      <c r="I59" s="57">
        <v>12220</v>
      </c>
      <c r="J59" s="101"/>
      <c r="K59" s="101"/>
    </row>
    <row r="60" spans="2:11" ht="12" customHeight="1" x14ac:dyDescent="0.3">
      <c r="B60" s="119"/>
      <c r="C60" s="114"/>
      <c r="D60" s="130"/>
      <c r="E60" s="29" t="s">
        <v>59</v>
      </c>
      <c r="F60" s="53">
        <v>0</v>
      </c>
      <c r="G60" s="20" t="s">
        <v>60</v>
      </c>
      <c r="H60" s="57">
        <v>1885</v>
      </c>
      <c r="I60" s="57">
        <v>9320</v>
      </c>
      <c r="J60" s="101"/>
      <c r="K60" s="101"/>
    </row>
    <row r="61" spans="2:11" ht="12" customHeight="1" x14ac:dyDescent="0.3">
      <c r="B61" s="119"/>
      <c r="C61" s="114"/>
      <c r="D61" s="130"/>
      <c r="E61" s="35" t="s">
        <v>73</v>
      </c>
      <c r="F61" s="53">
        <v>0</v>
      </c>
      <c r="G61" s="23" t="s">
        <v>51</v>
      </c>
      <c r="H61" s="57">
        <v>0</v>
      </c>
      <c r="I61" s="57">
        <v>0</v>
      </c>
      <c r="J61" s="101"/>
      <c r="K61" s="101"/>
    </row>
    <row r="62" spans="2:11" ht="12" customHeight="1" x14ac:dyDescent="0.3">
      <c r="B62" s="147"/>
      <c r="C62" s="148"/>
      <c r="D62" s="146"/>
      <c r="E62" s="48" t="s">
        <v>74</v>
      </c>
      <c r="F62" s="53">
        <v>0</v>
      </c>
      <c r="G62" s="20" t="s">
        <v>60</v>
      </c>
      <c r="H62" s="57">
        <v>0</v>
      </c>
      <c r="I62" s="57">
        <v>0</v>
      </c>
      <c r="J62" s="102"/>
      <c r="K62" s="102"/>
    </row>
    <row r="63" spans="2:11" ht="12" customHeight="1" x14ac:dyDescent="0.3">
      <c r="B63" s="150" t="s">
        <v>75</v>
      </c>
      <c r="C63" s="150"/>
      <c r="D63" s="150"/>
      <c r="E63" s="151"/>
      <c r="F63" s="56">
        <f>SUM(F54:F62)</f>
        <v>0</v>
      </c>
      <c r="G63" s="120"/>
      <c r="H63" s="121"/>
      <c r="I63" s="122"/>
      <c r="J63" s="42">
        <f t="shared" ref="J63:K63" si="0">SUM(J54:J62)</f>
        <v>1308406</v>
      </c>
      <c r="K63" s="42">
        <f t="shared" si="0"/>
        <v>669440.49627912825</v>
      </c>
    </row>
    <row r="64" spans="2:11" ht="12" customHeight="1" x14ac:dyDescent="0.3">
      <c r="B64" s="139" t="s">
        <v>76</v>
      </c>
      <c r="C64" s="114" t="s">
        <v>77</v>
      </c>
      <c r="D64" s="155" t="s">
        <v>78</v>
      </c>
      <c r="E64" s="35" t="s">
        <v>63</v>
      </c>
      <c r="F64" s="53">
        <v>0</v>
      </c>
      <c r="G64" s="50" t="s">
        <v>51</v>
      </c>
      <c r="H64" s="57">
        <v>0</v>
      </c>
      <c r="I64" s="57">
        <v>12388</v>
      </c>
      <c r="J64" s="100">
        <v>396059</v>
      </c>
      <c r="K64" s="100">
        <v>300822.2</v>
      </c>
    </row>
    <row r="65" spans="2:11" ht="12" customHeight="1" x14ac:dyDescent="0.3">
      <c r="B65" s="119"/>
      <c r="C65" s="114"/>
      <c r="D65" s="114"/>
      <c r="E65" s="35" t="s">
        <v>48</v>
      </c>
      <c r="F65" s="53">
        <v>0</v>
      </c>
      <c r="G65" s="46" t="s">
        <v>34</v>
      </c>
      <c r="H65" s="57">
        <v>0</v>
      </c>
      <c r="I65" s="57">
        <v>0</v>
      </c>
      <c r="J65" s="101"/>
      <c r="K65" s="101"/>
    </row>
    <row r="66" spans="2:11" ht="12" customHeight="1" x14ac:dyDescent="0.3">
      <c r="B66" s="119"/>
      <c r="C66" s="114"/>
      <c r="D66" s="114"/>
      <c r="E66" s="35" t="s">
        <v>57</v>
      </c>
      <c r="F66" s="53">
        <v>0</v>
      </c>
      <c r="G66" s="49" t="s">
        <v>60</v>
      </c>
      <c r="H66" s="57">
        <v>0</v>
      </c>
      <c r="I66" s="57">
        <v>113</v>
      </c>
      <c r="J66" s="101"/>
      <c r="K66" s="101"/>
    </row>
    <row r="67" spans="2:11" ht="12" customHeight="1" x14ac:dyDescent="0.3">
      <c r="B67" s="119"/>
      <c r="C67" s="114"/>
      <c r="D67" s="114"/>
      <c r="E67" s="35" t="s">
        <v>58</v>
      </c>
      <c r="F67" s="53">
        <v>0</v>
      </c>
      <c r="G67" s="50" t="s">
        <v>51</v>
      </c>
      <c r="H67" s="57">
        <v>0</v>
      </c>
      <c r="I67" s="57">
        <v>0</v>
      </c>
      <c r="J67" s="101"/>
      <c r="K67" s="101"/>
    </row>
    <row r="68" spans="2:11" ht="12" customHeight="1" x14ac:dyDescent="0.3">
      <c r="B68" s="119"/>
      <c r="C68" s="114"/>
      <c r="D68" s="114"/>
      <c r="E68" s="35" t="s">
        <v>49</v>
      </c>
      <c r="F68" s="53">
        <v>0</v>
      </c>
      <c r="G68" s="50" t="s">
        <v>34</v>
      </c>
      <c r="H68" s="57">
        <v>0</v>
      </c>
      <c r="I68" s="57">
        <v>0</v>
      </c>
      <c r="J68" s="101"/>
      <c r="K68" s="101"/>
    </row>
    <row r="69" spans="2:11" ht="12" customHeight="1" x14ac:dyDescent="0.3">
      <c r="B69" s="119"/>
      <c r="C69" s="114"/>
      <c r="D69" s="115"/>
      <c r="E69" s="35" t="s">
        <v>50</v>
      </c>
      <c r="F69" s="53">
        <v>0</v>
      </c>
      <c r="G69" s="49" t="s">
        <v>51</v>
      </c>
      <c r="H69" s="57">
        <v>0</v>
      </c>
      <c r="I69" s="57">
        <v>0</v>
      </c>
      <c r="J69" s="102"/>
      <c r="K69" s="102"/>
    </row>
    <row r="70" spans="2:11" ht="12" customHeight="1" x14ac:dyDescent="0.3">
      <c r="B70" s="119"/>
      <c r="C70" s="114"/>
      <c r="D70" s="113" t="s">
        <v>79</v>
      </c>
      <c r="E70" s="35" t="s">
        <v>63</v>
      </c>
      <c r="F70" s="53">
        <v>0</v>
      </c>
      <c r="G70" s="50" t="s">
        <v>51</v>
      </c>
      <c r="H70" s="57">
        <v>0</v>
      </c>
      <c r="I70" s="57">
        <v>5273</v>
      </c>
      <c r="J70" s="100">
        <v>89822</v>
      </c>
      <c r="K70" s="100">
        <v>2641312.62</v>
      </c>
    </row>
    <row r="71" spans="2:11" ht="12" customHeight="1" x14ac:dyDescent="0.3">
      <c r="B71" s="119"/>
      <c r="C71" s="114"/>
      <c r="D71" s="114"/>
      <c r="E71" s="29" t="s">
        <v>48</v>
      </c>
      <c r="F71" s="53">
        <v>1</v>
      </c>
      <c r="G71" s="50" t="s">
        <v>34</v>
      </c>
      <c r="H71" s="57">
        <v>1256</v>
      </c>
      <c r="I71" s="57">
        <v>40</v>
      </c>
      <c r="J71" s="101"/>
      <c r="K71" s="101"/>
    </row>
    <row r="72" spans="2:11" ht="12" customHeight="1" x14ac:dyDescent="0.3">
      <c r="B72" s="119"/>
      <c r="C72" s="114"/>
      <c r="D72" s="114"/>
      <c r="E72" s="29" t="s">
        <v>57</v>
      </c>
      <c r="F72" s="53">
        <v>0</v>
      </c>
      <c r="G72" s="50" t="s">
        <v>60</v>
      </c>
      <c r="H72" s="57">
        <v>0</v>
      </c>
      <c r="I72" s="57">
        <v>268</v>
      </c>
      <c r="J72" s="101"/>
      <c r="K72" s="101"/>
    </row>
    <row r="73" spans="2:11" ht="20.399999999999999" x14ac:dyDescent="0.3">
      <c r="B73" s="119"/>
      <c r="C73" s="114"/>
      <c r="D73" s="114"/>
      <c r="E73" s="52" t="s">
        <v>126</v>
      </c>
      <c r="F73" s="53">
        <v>0</v>
      </c>
      <c r="G73" s="50" t="s">
        <v>60</v>
      </c>
      <c r="H73" s="57"/>
      <c r="I73" s="57"/>
      <c r="J73" s="101"/>
      <c r="K73" s="101"/>
    </row>
    <row r="74" spans="2:11" ht="12" customHeight="1" x14ac:dyDescent="0.3">
      <c r="B74" s="119"/>
      <c r="C74" s="114"/>
      <c r="D74" s="114"/>
      <c r="E74" s="29" t="s">
        <v>58</v>
      </c>
      <c r="F74" s="53">
        <v>0</v>
      </c>
      <c r="G74" s="50" t="s">
        <v>51</v>
      </c>
      <c r="H74" s="57">
        <v>4370</v>
      </c>
      <c r="I74" s="57">
        <v>0</v>
      </c>
      <c r="J74" s="101"/>
      <c r="K74" s="101"/>
    </row>
    <row r="75" spans="2:11" ht="12" customHeight="1" x14ac:dyDescent="0.3">
      <c r="B75" s="119"/>
      <c r="C75" s="114"/>
      <c r="D75" s="114"/>
      <c r="E75" s="29" t="s">
        <v>49</v>
      </c>
      <c r="F75" s="53">
        <v>0</v>
      </c>
      <c r="G75" s="50" t="s">
        <v>34</v>
      </c>
      <c r="H75" s="57">
        <v>0</v>
      </c>
      <c r="I75" s="57">
        <v>0</v>
      </c>
      <c r="J75" s="101"/>
      <c r="K75" s="101"/>
    </row>
    <row r="76" spans="2:11" ht="12" customHeight="1" x14ac:dyDescent="0.3">
      <c r="B76" s="119"/>
      <c r="C76" s="114"/>
      <c r="D76" s="115"/>
      <c r="E76" s="29" t="s">
        <v>50</v>
      </c>
      <c r="F76" s="53">
        <v>0</v>
      </c>
      <c r="G76" s="50" t="s">
        <v>51</v>
      </c>
      <c r="H76" s="57">
        <v>0</v>
      </c>
      <c r="I76" s="57">
        <v>0</v>
      </c>
      <c r="J76" s="102"/>
      <c r="K76" s="102"/>
    </row>
    <row r="77" spans="2:11" ht="12" customHeight="1" x14ac:dyDescent="0.3">
      <c r="B77" s="119"/>
      <c r="C77" s="114"/>
      <c r="D77" s="112" t="s">
        <v>80</v>
      </c>
      <c r="E77" s="29" t="s">
        <v>63</v>
      </c>
      <c r="F77" s="53">
        <v>0</v>
      </c>
      <c r="G77" s="50" t="s">
        <v>51</v>
      </c>
      <c r="H77" s="57">
        <v>0</v>
      </c>
      <c r="I77" s="57">
        <v>21897</v>
      </c>
      <c r="J77" s="100">
        <v>844170</v>
      </c>
      <c r="K77" s="100">
        <v>1293540.3899999999</v>
      </c>
    </row>
    <row r="78" spans="2:11" ht="12" customHeight="1" x14ac:dyDescent="0.3">
      <c r="B78" s="119"/>
      <c r="C78" s="114"/>
      <c r="D78" s="112"/>
      <c r="E78" s="29" t="s">
        <v>48</v>
      </c>
      <c r="F78" s="53">
        <v>0</v>
      </c>
      <c r="G78" s="50" t="s">
        <v>34</v>
      </c>
      <c r="H78" s="57">
        <v>252</v>
      </c>
      <c r="I78" s="57">
        <v>0</v>
      </c>
      <c r="J78" s="101"/>
      <c r="K78" s="101"/>
    </row>
    <row r="79" spans="2:11" ht="12" customHeight="1" x14ac:dyDescent="0.3">
      <c r="B79" s="119"/>
      <c r="C79" s="114"/>
      <c r="D79" s="112"/>
      <c r="E79" s="29" t="s">
        <v>57</v>
      </c>
      <c r="F79" s="53">
        <v>0</v>
      </c>
      <c r="G79" s="50" t="s">
        <v>60</v>
      </c>
      <c r="H79" s="57">
        <v>0</v>
      </c>
      <c r="I79" s="57">
        <v>541</v>
      </c>
      <c r="J79" s="101"/>
      <c r="K79" s="101"/>
    </row>
    <row r="80" spans="2:11" ht="20.399999999999999" x14ac:dyDescent="0.3">
      <c r="B80" s="119"/>
      <c r="C80" s="114"/>
      <c r="D80" s="112"/>
      <c r="E80" s="52" t="s">
        <v>126</v>
      </c>
      <c r="F80" s="53">
        <v>0</v>
      </c>
      <c r="G80" s="50" t="s">
        <v>60</v>
      </c>
      <c r="H80" s="57"/>
      <c r="I80" s="57"/>
      <c r="J80" s="101"/>
      <c r="K80" s="101"/>
    </row>
    <row r="81" spans="2:11" ht="12" customHeight="1" x14ac:dyDescent="0.3">
      <c r="B81" s="119"/>
      <c r="C81" s="114"/>
      <c r="D81" s="112"/>
      <c r="E81" s="29" t="s">
        <v>58</v>
      </c>
      <c r="F81" s="53">
        <v>0</v>
      </c>
      <c r="G81" s="50" t="s">
        <v>51</v>
      </c>
      <c r="H81" s="57">
        <v>0</v>
      </c>
      <c r="I81" s="57">
        <v>0</v>
      </c>
      <c r="J81" s="101"/>
      <c r="K81" s="101"/>
    </row>
    <row r="82" spans="2:11" ht="12" customHeight="1" x14ac:dyDescent="0.3">
      <c r="B82" s="119"/>
      <c r="C82" s="114"/>
      <c r="D82" s="112"/>
      <c r="E82" s="29" t="s">
        <v>49</v>
      </c>
      <c r="F82" s="53">
        <v>0</v>
      </c>
      <c r="G82" s="50" t="s">
        <v>34</v>
      </c>
      <c r="H82" s="57">
        <v>0</v>
      </c>
      <c r="I82" s="57">
        <v>0</v>
      </c>
      <c r="J82" s="101"/>
      <c r="K82" s="101"/>
    </row>
    <row r="83" spans="2:11" ht="12" customHeight="1" x14ac:dyDescent="0.3">
      <c r="B83" s="119"/>
      <c r="C83" s="115"/>
      <c r="D83" s="112"/>
      <c r="E83" s="29" t="s">
        <v>50</v>
      </c>
      <c r="F83" s="53">
        <v>0</v>
      </c>
      <c r="G83" s="50" t="s">
        <v>51</v>
      </c>
      <c r="H83" s="57">
        <v>13330</v>
      </c>
      <c r="I83" s="57">
        <v>0</v>
      </c>
      <c r="J83" s="102"/>
      <c r="K83" s="102"/>
    </row>
    <row r="84" spans="2:11" ht="12" customHeight="1" x14ac:dyDescent="0.3">
      <c r="B84" s="119"/>
      <c r="C84" s="113" t="s">
        <v>81</v>
      </c>
      <c r="D84" s="152"/>
      <c r="E84" s="29" t="s">
        <v>48</v>
      </c>
      <c r="F84" s="53">
        <v>4</v>
      </c>
      <c r="G84" s="50" t="s">
        <v>34</v>
      </c>
      <c r="H84" s="57">
        <v>226</v>
      </c>
      <c r="I84" s="57">
        <v>239</v>
      </c>
      <c r="J84" s="100">
        <v>367771</v>
      </c>
      <c r="K84" s="100">
        <v>544834.6</v>
      </c>
    </row>
    <row r="85" spans="2:11" ht="12" customHeight="1" x14ac:dyDescent="0.3">
      <c r="B85" s="119"/>
      <c r="C85" s="114"/>
      <c r="D85" s="153"/>
      <c r="E85" s="29" t="s">
        <v>57</v>
      </c>
      <c r="F85" s="53">
        <v>0</v>
      </c>
      <c r="G85" s="50" t="s">
        <v>60</v>
      </c>
      <c r="H85" s="57">
        <v>0</v>
      </c>
      <c r="I85" s="57">
        <v>123</v>
      </c>
      <c r="J85" s="101"/>
      <c r="K85" s="101"/>
    </row>
    <row r="86" spans="2:11" ht="12" customHeight="1" x14ac:dyDescent="0.3">
      <c r="B86" s="119"/>
      <c r="C86" s="114"/>
      <c r="D86" s="153"/>
      <c r="E86" s="29" t="s">
        <v>82</v>
      </c>
      <c r="F86" s="53">
        <v>0</v>
      </c>
      <c r="G86" s="50" t="s">
        <v>51</v>
      </c>
      <c r="H86" s="57">
        <v>0</v>
      </c>
      <c r="I86" s="57">
        <v>14648</v>
      </c>
      <c r="J86" s="101"/>
      <c r="K86" s="101"/>
    </row>
    <row r="87" spans="2:11" ht="12" customHeight="1" x14ac:dyDescent="0.3">
      <c r="B87" s="119"/>
      <c r="C87" s="114"/>
      <c r="D87" s="153"/>
      <c r="E87" s="29" t="s">
        <v>49</v>
      </c>
      <c r="F87" s="53">
        <v>0</v>
      </c>
      <c r="G87" s="50" t="s">
        <v>34</v>
      </c>
      <c r="H87" s="57">
        <v>0</v>
      </c>
      <c r="I87" s="57">
        <v>0</v>
      </c>
      <c r="J87" s="101"/>
      <c r="K87" s="101"/>
    </row>
    <row r="88" spans="2:11" ht="12" customHeight="1" x14ac:dyDescent="0.3">
      <c r="B88" s="119"/>
      <c r="C88" s="114"/>
      <c r="D88" s="153"/>
      <c r="E88" s="29" t="s">
        <v>50</v>
      </c>
      <c r="F88" s="53">
        <v>0</v>
      </c>
      <c r="G88" s="50" t="s">
        <v>51</v>
      </c>
      <c r="H88" s="57">
        <v>0</v>
      </c>
      <c r="I88" s="57">
        <v>0</v>
      </c>
      <c r="J88" s="101"/>
      <c r="K88" s="101"/>
    </row>
    <row r="89" spans="2:11" ht="21" customHeight="1" x14ac:dyDescent="0.3">
      <c r="B89" s="119"/>
      <c r="C89" s="115"/>
      <c r="D89" s="154"/>
      <c r="E89" s="29" t="s">
        <v>83</v>
      </c>
      <c r="F89" s="53">
        <v>0</v>
      </c>
      <c r="G89" s="50" t="s">
        <v>60</v>
      </c>
      <c r="H89" s="57">
        <v>0</v>
      </c>
      <c r="I89" s="57">
        <v>9970</v>
      </c>
      <c r="J89" s="101"/>
      <c r="K89" s="101"/>
    </row>
    <row r="90" spans="2:11" ht="12" customHeight="1" x14ac:dyDescent="0.3">
      <c r="B90" s="119"/>
      <c r="C90" s="113" t="s">
        <v>84</v>
      </c>
      <c r="D90" s="129"/>
      <c r="E90" s="29" t="s">
        <v>63</v>
      </c>
      <c r="F90" s="53">
        <v>0</v>
      </c>
      <c r="G90" s="50" t="s">
        <v>51</v>
      </c>
      <c r="H90" s="57">
        <v>0</v>
      </c>
      <c r="I90" s="57">
        <v>60749</v>
      </c>
      <c r="J90" s="100">
        <v>2692071</v>
      </c>
      <c r="K90" s="100">
        <v>2433907.7999999998</v>
      </c>
    </row>
    <row r="91" spans="2:11" ht="12" customHeight="1" x14ac:dyDescent="0.3">
      <c r="B91" s="119"/>
      <c r="C91" s="114"/>
      <c r="D91" s="130"/>
      <c r="E91" s="29" t="s">
        <v>48</v>
      </c>
      <c r="F91" s="53">
        <v>49</v>
      </c>
      <c r="G91" s="50" t="s">
        <v>34</v>
      </c>
      <c r="H91" s="57">
        <v>2000</v>
      </c>
      <c r="I91" s="57">
        <v>1583</v>
      </c>
      <c r="J91" s="101"/>
      <c r="K91" s="101"/>
    </row>
    <row r="92" spans="2:11" ht="12" customHeight="1" x14ac:dyDescent="0.3">
      <c r="B92" s="119"/>
      <c r="C92" s="114"/>
      <c r="D92" s="130"/>
      <c r="E92" s="29" t="s">
        <v>57</v>
      </c>
      <c r="F92" s="53">
        <v>0</v>
      </c>
      <c r="G92" s="50" t="s">
        <v>60</v>
      </c>
      <c r="H92" s="57">
        <v>0</v>
      </c>
      <c r="I92" s="57">
        <v>0</v>
      </c>
      <c r="J92" s="101"/>
      <c r="K92" s="101"/>
    </row>
    <row r="93" spans="2:11" ht="12" customHeight="1" x14ac:dyDescent="0.3">
      <c r="B93" s="119"/>
      <c r="C93" s="114"/>
      <c r="D93" s="130"/>
      <c r="E93" s="29" t="s">
        <v>58</v>
      </c>
      <c r="F93" s="53">
        <v>0</v>
      </c>
      <c r="G93" s="50" t="s">
        <v>51</v>
      </c>
      <c r="H93" s="57">
        <v>0</v>
      </c>
      <c r="I93" s="57">
        <v>0</v>
      </c>
      <c r="J93" s="101"/>
      <c r="K93" s="101"/>
    </row>
    <row r="94" spans="2:11" ht="12" customHeight="1" x14ac:dyDescent="0.3">
      <c r="B94" s="119"/>
      <c r="C94" s="114"/>
      <c r="D94" s="130"/>
      <c r="E94" s="29" t="s">
        <v>49</v>
      </c>
      <c r="F94" s="53">
        <v>0</v>
      </c>
      <c r="G94" s="50" t="s">
        <v>34</v>
      </c>
      <c r="H94" s="57">
        <v>0</v>
      </c>
      <c r="I94" s="57">
        <v>0</v>
      </c>
      <c r="J94" s="101"/>
      <c r="K94" s="101"/>
    </row>
    <row r="95" spans="2:11" ht="12" customHeight="1" x14ac:dyDescent="0.3">
      <c r="B95" s="119"/>
      <c r="C95" s="115"/>
      <c r="D95" s="131"/>
      <c r="E95" s="29" t="s">
        <v>50</v>
      </c>
      <c r="F95" s="53">
        <v>0</v>
      </c>
      <c r="G95" s="50" t="s">
        <v>51</v>
      </c>
      <c r="H95" s="57">
        <v>13956</v>
      </c>
      <c r="I95" s="57">
        <v>0</v>
      </c>
      <c r="J95" s="102"/>
      <c r="K95" s="102"/>
    </row>
    <row r="96" spans="2:11" ht="12" customHeight="1" x14ac:dyDescent="0.3">
      <c r="B96" s="119"/>
      <c r="C96" s="112" t="s">
        <v>85</v>
      </c>
      <c r="D96" s="132"/>
      <c r="E96" s="29" t="s">
        <v>63</v>
      </c>
      <c r="F96" s="53">
        <v>0</v>
      </c>
      <c r="G96" s="50" t="s">
        <v>51</v>
      </c>
      <c r="H96" s="57">
        <v>0</v>
      </c>
      <c r="I96" s="57">
        <v>33774</v>
      </c>
      <c r="J96" s="100">
        <v>1920717</v>
      </c>
      <c r="K96" s="100">
        <v>1042843.78</v>
      </c>
    </row>
    <row r="97" spans="2:13" ht="12" customHeight="1" x14ac:dyDescent="0.3">
      <c r="B97" s="119"/>
      <c r="C97" s="112"/>
      <c r="D97" s="132"/>
      <c r="E97" s="29" t="s">
        <v>48</v>
      </c>
      <c r="F97" s="53">
        <v>0</v>
      </c>
      <c r="G97" s="50" t="s">
        <v>34</v>
      </c>
      <c r="H97" s="57">
        <v>0</v>
      </c>
      <c r="I97" s="57">
        <v>0</v>
      </c>
      <c r="J97" s="101"/>
      <c r="K97" s="101"/>
      <c r="M97" s="24"/>
    </row>
    <row r="98" spans="2:13" ht="12" customHeight="1" x14ac:dyDescent="0.3">
      <c r="B98" s="119"/>
      <c r="C98" s="112"/>
      <c r="D98" s="132"/>
      <c r="E98" s="29" t="s">
        <v>57</v>
      </c>
      <c r="F98" s="53">
        <v>0</v>
      </c>
      <c r="G98" s="50" t="s">
        <v>60</v>
      </c>
      <c r="H98" s="57">
        <v>0</v>
      </c>
      <c r="I98" s="57">
        <v>1866</v>
      </c>
      <c r="J98" s="101"/>
      <c r="K98" s="101"/>
    </row>
    <row r="99" spans="2:13" ht="12" customHeight="1" x14ac:dyDescent="0.3">
      <c r="B99" s="119"/>
      <c r="C99" s="112"/>
      <c r="D99" s="132"/>
      <c r="E99" s="29" t="s">
        <v>58</v>
      </c>
      <c r="F99" s="53">
        <v>0</v>
      </c>
      <c r="G99" s="50" t="s">
        <v>51</v>
      </c>
      <c r="H99" s="57">
        <v>0</v>
      </c>
      <c r="I99" s="57">
        <v>0</v>
      </c>
      <c r="J99" s="101"/>
      <c r="K99" s="101"/>
    </row>
    <row r="100" spans="2:13" ht="12" customHeight="1" x14ac:dyDescent="0.3">
      <c r="B100" s="119"/>
      <c r="C100" s="112"/>
      <c r="D100" s="132"/>
      <c r="E100" s="29" t="s">
        <v>86</v>
      </c>
      <c r="F100" s="53">
        <v>0</v>
      </c>
      <c r="G100" s="50" t="s">
        <v>60</v>
      </c>
      <c r="H100" s="57">
        <v>0</v>
      </c>
      <c r="I100" s="57">
        <v>23584</v>
      </c>
      <c r="J100" s="101"/>
      <c r="K100" s="101"/>
    </row>
    <row r="101" spans="2:13" ht="12" customHeight="1" x14ac:dyDescent="0.3">
      <c r="B101" s="119"/>
      <c r="C101" s="112"/>
      <c r="D101" s="132"/>
      <c r="E101" s="29" t="s">
        <v>49</v>
      </c>
      <c r="F101" s="53">
        <v>0</v>
      </c>
      <c r="G101" s="50" t="s">
        <v>34</v>
      </c>
      <c r="H101" s="57">
        <v>0</v>
      </c>
      <c r="I101" s="57">
        <v>0</v>
      </c>
      <c r="J101" s="101"/>
      <c r="K101" s="101"/>
    </row>
    <row r="102" spans="2:13" ht="12" customHeight="1" x14ac:dyDescent="0.3">
      <c r="B102" s="119"/>
      <c r="C102" s="112"/>
      <c r="D102" s="132"/>
      <c r="E102" s="29" t="s">
        <v>50</v>
      </c>
      <c r="F102" s="53">
        <v>0</v>
      </c>
      <c r="G102" s="50" t="s">
        <v>51</v>
      </c>
      <c r="H102" s="57">
        <v>44187</v>
      </c>
      <c r="I102" s="57">
        <v>0</v>
      </c>
      <c r="J102" s="101"/>
      <c r="K102" s="101"/>
    </row>
    <row r="103" spans="2:13" ht="12" customHeight="1" x14ac:dyDescent="0.3">
      <c r="B103" s="119"/>
      <c r="C103" s="112" t="s">
        <v>87</v>
      </c>
      <c r="D103" s="132"/>
      <c r="E103" s="29" t="s">
        <v>48</v>
      </c>
      <c r="F103" s="53">
        <v>0</v>
      </c>
      <c r="G103" s="50" t="s">
        <v>34</v>
      </c>
      <c r="H103" s="57">
        <v>0</v>
      </c>
      <c r="I103" s="57">
        <v>0</v>
      </c>
      <c r="J103" s="100">
        <v>328419</v>
      </c>
      <c r="K103" s="100">
        <v>264064.77</v>
      </c>
    </row>
    <row r="104" spans="2:13" ht="12" customHeight="1" x14ac:dyDescent="0.3">
      <c r="B104" s="119"/>
      <c r="C104" s="112"/>
      <c r="D104" s="132"/>
      <c r="E104" s="29" t="s">
        <v>57</v>
      </c>
      <c r="F104" s="53">
        <v>0</v>
      </c>
      <c r="G104" s="50" t="s">
        <v>60</v>
      </c>
      <c r="H104" s="57">
        <v>80</v>
      </c>
      <c r="I104" s="57">
        <v>1812</v>
      </c>
      <c r="J104" s="101"/>
      <c r="K104" s="101"/>
    </row>
    <row r="105" spans="2:13" ht="12" customHeight="1" x14ac:dyDescent="0.3">
      <c r="B105" s="119"/>
      <c r="C105" s="112"/>
      <c r="D105" s="132"/>
      <c r="E105" s="29" t="s">
        <v>88</v>
      </c>
      <c r="F105" s="53">
        <v>0</v>
      </c>
      <c r="G105" s="50" t="s">
        <v>51</v>
      </c>
      <c r="H105" s="57">
        <v>0</v>
      </c>
      <c r="I105" s="57">
        <v>15619</v>
      </c>
      <c r="J105" s="101"/>
      <c r="K105" s="101"/>
    </row>
    <row r="106" spans="2:13" ht="12" customHeight="1" x14ac:dyDescent="0.3">
      <c r="B106" s="119"/>
      <c r="C106" s="112"/>
      <c r="D106" s="132"/>
      <c r="E106" s="29" t="s">
        <v>58</v>
      </c>
      <c r="F106" s="53">
        <v>0</v>
      </c>
      <c r="G106" s="50" t="s">
        <v>51</v>
      </c>
      <c r="H106" s="57">
        <v>2560</v>
      </c>
      <c r="I106" s="57">
        <v>0</v>
      </c>
      <c r="J106" s="101"/>
      <c r="K106" s="101"/>
    </row>
    <row r="107" spans="2:13" ht="12.75" customHeight="1" x14ac:dyDescent="0.3">
      <c r="B107" s="119"/>
      <c r="C107" s="112"/>
      <c r="D107" s="132"/>
      <c r="E107" s="29" t="s">
        <v>49</v>
      </c>
      <c r="F107" s="53">
        <v>0</v>
      </c>
      <c r="G107" s="50" t="s">
        <v>34</v>
      </c>
      <c r="H107" s="57">
        <v>0</v>
      </c>
      <c r="I107" s="57">
        <v>0</v>
      </c>
      <c r="J107" s="101"/>
      <c r="K107" s="101"/>
    </row>
    <row r="108" spans="2:13" ht="12" customHeight="1" x14ac:dyDescent="0.3">
      <c r="B108" s="119"/>
      <c r="C108" s="112"/>
      <c r="D108" s="132"/>
      <c r="E108" s="29" t="s">
        <v>50</v>
      </c>
      <c r="F108" s="53">
        <v>0</v>
      </c>
      <c r="G108" s="50" t="s">
        <v>51</v>
      </c>
      <c r="H108" s="57">
        <v>0</v>
      </c>
      <c r="I108" s="57">
        <v>0</v>
      </c>
      <c r="J108" s="102"/>
      <c r="K108" s="101"/>
    </row>
    <row r="109" spans="2:13" ht="20.399999999999999" x14ac:dyDescent="0.3">
      <c r="B109" s="119"/>
      <c r="C109" s="113" t="s">
        <v>89</v>
      </c>
      <c r="D109" s="129"/>
      <c r="E109" s="29" t="s">
        <v>90</v>
      </c>
      <c r="F109" s="53">
        <v>0</v>
      </c>
      <c r="G109" s="51" t="s">
        <v>91</v>
      </c>
      <c r="H109" s="57">
        <v>0</v>
      </c>
      <c r="I109" s="57">
        <v>144327</v>
      </c>
      <c r="J109" s="101">
        <v>2571118</v>
      </c>
      <c r="K109" s="100">
        <v>2704607.59</v>
      </c>
    </row>
    <row r="110" spans="2:13" ht="20.399999999999999" x14ac:dyDescent="0.3">
      <c r="B110" s="119"/>
      <c r="C110" s="114"/>
      <c r="D110" s="130"/>
      <c r="E110" s="29" t="s">
        <v>92</v>
      </c>
      <c r="F110" s="53">
        <v>0</v>
      </c>
      <c r="G110" s="51" t="s">
        <v>93</v>
      </c>
      <c r="H110" s="57">
        <v>0</v>
      </c>
      <c r="I110" s="57">
        <v>0</v>
      </c>
      <c r="J110" s="101"/>
      <c r="K110" s="101"/>
    </row>
    <row r="111" spans="2:13" x14ac:dyDescent="0.3">
      <c r="B111" s="135"/>
      <c r="C111" s="115"/>
      <c r="D111" s="131"/>
      <c r="E111" s="29" t="s">
        <v>49</v>
      </c>
      <c r="F111" s="53">
        <v>0</v>
      </c>
      <c r="G111" s="51" t="s">
        <v>34</v>
      </c>
      <c r="H111" s="57">
        <v>0</v>
      </c>
      <c r="I111" s="57">
        <v>0</v>
      </c>
      <c r="J111" s="102"/>
      <c r="K111" s="102"/>
    </row>
    <row r="112" spans="2:13" ht="12" customHeight="1" x14ac:dyDescent="0.3">
      <c r="B112" s="133" t="s">
        <v>94</v>
      </c>
      <c r="C112" s="133"/>
      <c r="D112" s="133"/>
      <c r="E112" s="133"/>
      <c r="F112" s="56">
        <f>SUM(F64:F111)</f>
        <v>54</v>
      </c>
      <c r="G112" s="120"/>
      <c r="H112" s="121"/>
      <c r="I112" s="122"/>
      <c r="J112" s="42">
        <f>SUM(J64:J110)</f>
        <v>9210147</v>
      </c>
      <c r="K112" s="42">
        <f>SUM(K64:K110)</f>
        <v>11225933.75</v>
      </c>
    </row>
    <row r="113" spans="2:11" ht="12" customHeight="1" x14ac:dyDescent="0.3">
      <c r="B113" s="119" t="s">
        <v>95</v>
      </c>
      <c r="C113" s="113" t="s">
        <v>96</v>
      </c>
      <c r="D113" s="140" t="s">
        <v>97</v>
      </c>
      <c r="E113" s="29" t="s">
        <v>49</v>
      </c>
      <c r="F113" s="53">
        <v>0</v>
      </c>
      <c r="G113" s="50" t="s">
        <v>34</v>
      </c>
      <c r="H113" s="57">
        <v>0</v>
      </c>
      <c r="I113" s="57">
        <v>0</v>
      </c>
      <c r="J113" s="126">
        <v>0</v>
      </c>
      <c r="K113" s="156">
        <v>0</v>
      </c>
    </row>
    <row r="114" spans="2:11" ht="12" customHeight="1" x14ac:dyDescent="0.3">
      <c r="B114" s="119"/>
      <c r="C114" s="114"/>
      <c r="D114" s="140"/>
      <c r="E114" s="29" t="s">
        <v>50</v>
      </c>
      <c r="F114" s="53">
        <v>0</v>
      </c>
      <c r="G114" s="50" t="s">
        <v>51</v>
      </c>
      <c r="H114" s="57">
        <v>0</v>
      </c>
      <c r="I114" s="57">
        <v>0</v>
      </c>
      <c r="J114" s="126"/>
      <c r="K114" s="156"/>
    </row>
    <row r="115" spans="2:11" ht="12" customHeight="1" x14ac:dyDescent="0.3">
      <c r="B115" s="119"/>
      <c r="C115" s="114"/>
      <c r="D115" s="113" t="s">
        <v>98</v>
      </c>
      <c r="E115" s="29" t="s">
        <v>99</v>
      </c>
      <c r="F115" s="53">
        <v>279</v>
      </c>
      <c r="G115" s="50" t="s">
        <v>34</v>
      </c>
      <c r="H115" s="57">
        <v>16221</v>
      </c>
      <c r="I115" s="57">
        <v>15086</v>
      </c>
      <c r="J115" s="126">
        <v>887547</v>
      </c>
      <c r="K115" s="156">
        <v>757832.54383870843</v>
      </c>
    </row>
    <row r="116" spans="2:11" ht="12" customHeight="1" x14ac:dyDescent="0.3">
      <c r="B116" s="119"/>
      <c r="C116" s="114"/>
      <c r="D116" s="114"/>
      <c r="E116" s="29" t="s">
        <v>100</v>
      </c>
      <c r="F116" s="53">
        <v>2</v>
      </c>
      <c r="G116" s="50" t="s">
        <v>34</v>
      </c>
      <c r="H116" s="57">
        <v>1391</v>
      </c>
      <c r="I116" s="57">
        <v>113</v>
      </c>
      <c r="J116" s="126"/>
      <c r="K116" s="156"/>
    </row>
    <row r="117" spans="2:11" ht="12" customHeight="1" x14ac:dyDescent="0.3">
      <c r="B117" s="119"/>
      <c r="C117" s="114"/>
      <c r="D117" s="114"/>
      <c r="E117" s="29" t="s">
        <v>101</v>
      </c>
      <c r="F117" s="53">
        <v>74</v>
      </c>
      <c r="G117" s="50" t="s">
        <v>34</v>
      </c>
      <c r="H117" s="57">
        <v>3675</v>
      </c>
      <c r="I117" s="57">
        <v>2975</v>
      </c>
      <c r="J117" s="126"/>
      <c r="K117" s="156"/>
    </row>
    <row r="118" spans="2:11" ht="24.75" customHeight="1" x14ac:dyDescent="0.3">
      <c r="B118" s="119"/>
      <c r="C118" s="114"/>
      <c r="D118" s="115"/>
      <c r="E118" s="29" t="s">
        <v>102</v>
      </c>
      <c r="F118" s="53">
        <v>197</v>
      </c>
      <c r="G118" s="50" t="s">
        <v>34</v>
      </c>
      <c r="H118" s="57">
        <v>16908</v>
      </c>
      <c r="I118" s="57">
        <v>11476</v>
      </c>
      <c r="J118" s="126"/>
      <c r="K118" s="156"/>
    </row>
    <row r="119" spans="2:11" ht="12" customHeight="1" x14ac:dyDescent="0.3">
      <c r="B119" s="119"/>
      <c r="C119" s="29" t="s">
        <v>103</v>
      </c>
      <c r="D119" s="33"/>
      <c r="E119" s="29" t="s">
        <v>104</v>
      </c>
      <c r="F119" s="53">
        <v>1</v>
      </c>
      <c r="G119" s="50" t="s">
        <v>34</v>
      </c>
      <c r="H119" s="57">
        <v>0</v>
      </c>
      <c r="I119" s="57">
        <v>5</v>
      </c>
      <c r="J119" s="71">
        <v>0</v>
      </c>
      <c r="K119" s="20">
        <v>4663.684703970609</v>
      </c>
    </row>
    <row r="120" spans="2:11" ht="12" customHeight="1" x14ac:dyDescent="0.3">
      <c r="B120" s="119"/>
      <c r="C120" s="113" t="s">
        <v>105</v>
      </c>
      <c r="D120" s="113" t="s">
        <v>106</v>
      </c>
      <c r="E120" s="29" t="s">
        <v>107</v>
      </c>
      <c r="F120" s="53">
        <v>0</v>
      </c>
      <c r="G120" s="50" t="s">
        <v>34</v>
      </c>
      <c r="H120" s="57">
        <v>0</v>
      </c>
      <c r="I120" s="57">
        <v>0</v>
      </c>
      <c r="J120" s="126">
        <v>0</v>
      </c>
      <c r="K120" s="156">
        <v>0</v>
      </c>
    </row>
    <row r="121" spans="2:11" ht="12" customHeight="1" x14ac:dyDescent="0.3">
      <c r="B121" s="119"/>
      <c r="C121" s="114"/>
      <c r="D121" s="115"/>
      <c r="E121" s="29" t="s">
        <v>108</v>
      </c>
      <c r="F121" s="53">
        <v>0</v>
      </c>
      <c r="G121" s="50" t="s">
        <v>34</v>
      </c>
      <c r="H121" s="57">
        <v>0</v>
      </c>
      <c r="I121" s="57">
        <v>0</v>
      </c>
      <c r="J121" s="126"/>
      <c r="K121" s="156"/>
    </row>
    <row r="122" spans="2:11" ht="12" customHeight="1" x14ac:dyDescent="0.3">
      <c r="B122" s="119"/>
      <c r="C122" s="114"/>
      <c r="D122" s="29" t="s">
        <v>109</v>
      </c>
      <c r="E122" s="29" t="s">
        <v>110</v>
      </c>
      <c r="F122" s="53">
        <v>0</v>
      </c>
      <c r="G122" s="50" t="s">
        <v>34</v>
      </c>
      <c r="H122" s="57">
        <v>0</v>
      </c>
      <c r="I122" s="57">
        <v>0</v>
      </c>
      <c r="J122" s="71">
        <v>0</v>
      </c>
      <c r="K122" s="20">
        <v>0</v>
      </c>
    </row>
    <row r="123" spans="2:11" ht="12" customHeight="1" x14ac:dyDescent="0.3">
      <c r="B123" s="133" t="s">
        <v>111</v>
      </c>
      <c r="C123" s="133"/>
      <c r="D123" s="133"/>
      <c r="E123" s="133"/>
      <c r="F123" s="56">
        <f>SUM(F113:F122)</f>
        <v>553</v>
      </c>
      <c r="G123" s="120"/>
      <c r="H123" s="121"/>
      <c r="I123" s="122"/>
      <c r="J123" s="43">
        <f>SUM(J113:J122)</f>
        <v>887547</v>
      </c>
      <c r="K123" s="43">
        <f>SUM(K113:K122)</f>
        <v>762496.22854267899</v>
      </c>
    </row>
    <row r="124" spans="2:11" ht="12" customHeight="1" x14ac:dyDescent="0.3">
      <c r="B124" s="134" t="s">
        <v>112</v>
      </c>
      <c r="C124" s="113" t="s">
        <v>113</v>
      </c>
      <c r="D124" s="136"/>
      <c r="E124" s="29" t="s">
        <v>48</v>
      </c>
      <c r="F124" s="53">
        <v>3257</v>
      </c>
      <c r="G124" s="20" t="s">
        <v>34</v>
      </c>
      <c r="H124" s="57">
        <v>115075</v>
      </c>
      <c r="I124" s="57">
        <v>120453</v>
      </c>
      <c r="J124" s="126">
        <v>1837937</v>
      </c>
      <c r="K124" s="107">
        <v>760321.43978271435</v>
      </c>
    </row>
    <row r="125" spans="2:11" ht="12" customHeight="1" x14ac:dyDescent="0.3">
      <c r="B125" s="119"/>
      <c r="C125" s="114"/>
      <c r="D125" s="137"/>
      <c r="E125" s="29" t="s">
        <v>70</v>
      </c>
      <c r="F125" s="53">
        <v>0</v>
      </c>
      <c r="G125" s="20" t="s">
        <v>60</v>
      </c>
      <c r="H125" s="57">
        <v>2237</v>
      </c>
      <c r="I125" s="57">
        <v>0</v>
      </c>
      <c r="J125" s="126"/>
      <c r="K125" s="107"/>
    </row>
    <row r="126" spans="2:11" ht="12" customHeight="1" x14ac:dyDescent="0.3">
      <c r="B126" s="119"/>
      <c r="C126" s="114"/>
      <c r="D126" s="137"/>
      <c r="E126" s="29" t="s">
        <v>49</v>
      </c>
      <c r="F126" s="53">
        <v>0</v>
      </c>
      <c r="G126" s="20" t="s">
        <v>34</v>
      </c>
      <c r="H126" s="57">
        <v>0</v>
      </c>
      <c r="I126" s="57">
        <v>0</v>
      </c>
      <c r="J126" s="126"/>
      <c r="K126" s="107"/>
    </row>
    <row r="127" spans="2:11" ht="12" customHeight="1" x14ac:dyDescent="0.3">
      <c r="B127" s="119"/>
      <c r="C127" s="114"/>
      <c r="D127" s="137"/>
      <c r="E127" s="29" t="s">
        <v>50</v>
      </c>
      <c r="F127" s="53">
        <v>0</v>
      </c>
      <c r="G127" s="20" t="s">
        <v>51</v>
      </c>
      <c r="H127" s="57">
        <v>0</v>
      </c>
      <c r="I127" s="57">
        <v>0</v>
      </c>
      <c r="J127" s="126"/>
      <c r="K127" s="107"/>
    </row>
    <row r="128" spans="2:11" ht="12" customHeight="1" x14ac:dyDescent="0.3">
      <c r="B128" s="119"/>
      <c r="C128" s="114"/>
      <c r="D128" s="137"/>
      <c r="E128" s="29" t="s">
        <v>114</v>
      </c>
      <c r="F128" s="53">
        <v>0</v>
      </c>
      <c r="G128" s="20" t="s">
        <v>60</v>
      </c>
      <c r="H128" s="57">
        <v>243</v>
      </c>
      <c r="I128" s="57">
        <v>0</v>
      </c>
      <c r="J128" s="126"/>
      <c r="K128" s="107"/>
    </row>
    <row r="129" spans="2:11" ht="16.5" customHeight="1" x14ac:dyDescent="0.3">
      <c r="B129" s="119"/>
      <c r="C129" s="115"/>
      <c r="D129" s="138"/>
      <c r="E129" s="29" t="s">
        <v>59</v>
      </c>
      <c r="F129" s="53">
        <v>0</v>
      </c>
      <c r="G129" s="20" t="s">
        <v>60</v>
      </c>
      <c r="H129" s="57">
        <v>380</v>
      </c>
      <c r="I129" s="57">
        <v>1151</v>
      </c>
      <c r="J129" s="126"/>
      <c r="K129" s="157"/>
    </row>
    <row r="130" spans="2:11" x14ac:dyDescent="0.3">
      <c r="B130" s="119"/>
      <c r="C130" s="116" t="s">
        <v>115</v>
      </c>
      <c r="D130" s="116" t="s">
        <v>116</v>
      </c>
      <c r="E130" s="29" t="s">
        <v>48</v>
      </c>
      <c r="F130" s="53">
        <v>0</v>
      </c>
      <c r="G130" s="20" t="s">
        <v>34</v>
      </c>
      <c r="H130" s="57">
        <v>0</v>
      </c>
      <c r="I130" s="57">
        <v>0</v>
      </c>
      <c r="J130" s="126">
        <v>28338</v>
      </c>
      <c r="K130" s="106">
        <v>30095.032493907391</v>
      </c>
    </row>
    <row r="131" spans="2:11" x14ac:dyDescent="0.3">
      <c r="B131" s="119"/>
      <c r="C131" s="117"/>
      <c r="D131" s="117"/>
      <c r="E131" s="29" t="s">
        <v>70</v>
      </c>
      <c r="F131" s="53">
        <v>0</v>
      </c>
      <c r="G131" s="20" t="s">
        <v>60</v>
      </c>
      <c r="H131" s="57">
        <v>0</v>
      </c>
      <c r="I131" s="57">
        <v>0</v>
      </c>
      <c r="J131" s="126"/>
      <c r="K131" s="107"/>
    </row>
    <row r="132" spans="2:11" x14ac:dyDescent="0.3">
      <c r="B132" s="119"/>
      <c r="C132" s="117"/>
      <c r="D132" s="117"/>
      <c r="E132" s="29" t="s">
        <v>49</v>
      </c>
      <c r="F132" s="53">
        <v>0</v>
      </c>
      <c r="G132" s="20" t="s">
        <v>34</v>
      </c>
      <c r="H132" s="57">
        <v>0</v>
      </c>
      <c r="I132" s="57">
        <v>0</v>
      </c>
      <c r="J132" s="126"/>
      <c r="K132" s="107"/>
    </row>
    <row r="133" spans="2:11" x14ac:dyDescent="0.3">
      <c r="B133" s="119"/>
      <c r="C133" s="117"/>
      <c r="D133" s="117"/>
      <c r="E133" s="29" t="s">
        <v>72</v>
      </c>
      <c r="F133" s="53">
        <v>0</v>
      </c>
      <c r="G133" s="20" t="s">
        <v>60</v>
      </c>
      <c r="H133" s="57">
        <v>62</v>
      </c>
      <c r="I133" s="57">
        <v>2042</v>
      </c>
      <c r="J133" s="126"/>
      <c r="K133" s="107"/>
    </row>
    <row r="134" spans="2:11" x14ac:dyDescent="0.3">
      <c r="B134" s="119"/>
      <c r="C134" s="118"/>
      <c r="D134" s="118"/>
      <c r="E134" s="29" t="s">
        <v>117</v>
      </c>
      <c r="F134" s="53">
        <v>0</v>
      </c>
      <c r="G134" s="20" t="s">
        <v>51</v>
      </c>
      <c r="H134" s="57">
        <v>0</v>
      </c>
      <c r="I134" s="57">
        <v>0</v>
      </c>
      <c r="J134" s="126"/>
      <c r="K134" s="107"/>
    </row>
    <row r="135" spans="2:11" ht="12" customHeight="1" x14ac:dyDescent="0.3">
      <c r="B135" s="119"/>
      <c r="C135" s="116" t="s">
        <v>118</v>
      </c>
      <c r="D135" s="129"/>
      <c r="E135" s="29" t="s">
        <v>119</v>
      </c>
      <c r="F135" s="53" t="s">
        <v>132</v>
      </c>
      <c r="G135" s="20" t="s">
        <v>60</v>
      </c>
      <c r="H135" s="57">
        <v>0</v>
      </c>
      <c r="I135" s="57">
        <v>0</v>
      </c>
      <c r="J135" s="126">
        <v>247661</v>
      </c>
      <c r="K135" s="106">
        <v>1257574.0100557879</v>
      </c>
    </row>
    <row r="136" spans="2:11" ht="12" customHeight="1" x14ac:dyDescent="0.3">
      <c r="B136" s="119"/>
      <c r="C136" s="117"/>
      <c r="D136" s="130"/>
      <c r="E136" s="29" t="s">
        <v>48</v>
      </c>
      <c r="F136" s="53">
        <v>224</v>
      </c>
      <c r="G136" s="20" t="s">
        <v>34</v>
      </c>
      <c r="H136" s="57">
        <v>15903</v>
      </c>
      <c r="I136" s="57">
        <v>13539</v>
      </c>
      <c r="J136" s="126"/>
      <c r="K136" s="107"/>
    </row>
    <row r="137" spans="2:11" ht="12" customHeight="1" x14ac:dyDescent="0.3">
      <c r="B137" s="119"/>
      <c r="C137" s="117"/>
      <c r="D137" s="130"/>
      <c r="E137" s="29" t="s">
        <v>70</v>
      </c>
      <c r="F137" s="53">
        <v>0</v>
      </c>
      <c r="G137" s="20" t="s">
        <v>60</v>
      </c>
      <c r="H137" s="57">
        <v>0</v>
      </c>
      <c r="I137" s="57">
        <v>0</v>
      </c>
      <c r="J137" s="126"/>
      <c r="K137" s="107"/>
    </row>
    <row r="138" spans="2:11" ht="12" customHeight="1" x14ac:dyDescent="0.3">
      <c r="B138" s="119"/>
      <c r="C138" s="117"/>
      <c r="D138" s="130"/>
      <c r="E138" s="29" t="s">
        <v>49</v>
      </c>
      <c r="F138" s="53">
        <v>0</v>
      </c>
      <c r="G138" s="20" t="s">
        <v>34</v>
      </c>
      <c r="H138" s="57">
        <v>0</v>
      </c>
      <c r="I138" s="57">
        <v>0</v>
      </c>
      <c r="J138" s="126"/>
      <c r="K138" s="107"/>
    </row>
    <row r="139" spans="2:11" ht="12" customHeight="1" x14ac:dyDescent="0.3">
      <c r="B139" s="119"/>
      <c r="C139" s="117"/>
      <c r="D139" s="130"/>
      <c r="E139" s="29" t="s">
        <v>50</v>
      </c>
      <c r="F139" s="53">
        <v>0</v>
      </c>
      <c r="G139" s="20" t="s">
        <v>51</v>
      </c>
      <c r="H139" s="57">
        <v>0</v>
      </c>
      <c r="I139" s="57">
        <v>0</v>
      </c>
      <c r="J139" s="126"/>
      <c r="K139" s="107"/>
    </row>
    <row r="140" spans="2:11" ht="12" customHeight="1" x14ac:dyDescent="0.3">
      <c r="B140" s="119"/>
      <c r="C140" s="117"/>
      <c r="D140" s="130"/>
      <c r="E140" s="29" t="s">
        <v>114</v>
      </c>
      <c r="F140" s="53">
        <v>0</v>
      </c>
      <c r="G140" s="20" t="s">
        <v>60</v>
      </c>
      <c r="H140" s="57">
        <v>362</v>
      </c>
      <c r="I140" s="57">
        <v>4870</v>
      </c>
      <c r="J140" s="126"/>
      <c r="K140" s="107"/>
    </row>
    <row r="141" spans="2:11" ht="33" customHeight="1" x14ac:dyDescent="0.3">
      <c r="B141" s="135"/>
      <c r="C141" s="118"/>
      <c r="D141" s="131"/>
      <c r="E141" s="29" t="s">
        <v>120</v>
      </c>
      <c r="F141" s="53">
        <v>0</v>
      </c>
      <c r="G141" s="20" t="s">
        <v>60</v>
      </c>
      <c r="H141" s="57" t="s">
        <v>132</v>
      </c>
      <c r="I141" s="57">
        <v>0</v>
      </c>
      <c r="J141" s="126"/>
      <c r="K141" s="157"/>
    </row>
    <row r="142" spans="2:11" ht="12" customHeight="1" x14ac:dyDescent="0.3">
      <c r="B142" s="133" t="s">
        <v>121</v>
      </c>
      <c r="C142" s="133"/>
      <c r="D142" s="133"/>
      <c r="E142" s="133"/>
      <c r="F142" s="56">
        <f>SUM(F124:F141)</f>
        <v>3481</v>
      </c>
      <c r="G142" s="120"/>
      <c r="H142" s="121"/>
      <c r="I142" s="122"/>
      <c r="J142" s="42">
        <f t="shared" ref="J142" si="1">SUM(J124:J141)</f>
        <v>2113936</v>
      </c>
      <c r="K142" s="42">
        <f>SUM(K124:K141)</f>
        <v>2047990.4823324096</v>
      </c>
    </row>
    <row r="143" spans="2:11" ht="12" customHeight="1" x14ac:dyDescent="0.3">
      <c r="B143" s="133" t="s">
        <v>125</v>
      </c>
      <c r="C143" s="133"/>
      <c r="D143" s="133"/>
      <c r="E143" s="133"/>
      <c r="F143" s="56">
        <f>F53+F63+F112+F123+F142</f>
        <v>6501</v>
      </c>
      <c r="G143" s="120"/>
      <c r="H143" s="121"/>
      <c r="I143" s="122"/>
      <c r="J143" s="42">
        <f>J53+J63+J112+J123+J142</f>
        <v>45722741</v>
      </c>
      <c r="K143" s="42">
        <f>K53+K63+K112+K123+K142</f>
        <v>46251448.497154213</v>
      </c>
    </row>
    <row r="144" spans="2:11" x14ac:dyDescent="0.3">
      <c r="B144" s="145" t="s">
        <v>123</v>
      </c>
      <c r="C144" s="145"/>
      <c r="D144" s="145"/>
      <c r="E144" s="145"/>
      <c r="F144" s="145"/>
      <c r="G144" s="145"/>
      <c r="H144" s="145"/>
      <c r="I144" s="145"/>
      <c r="J144" s="145"/>
      <c r="K144" s="44"/>
    </row>
    <row r="145" spans="2:2" ht="14.4" customHeight="1" x14ac:dyDescent="0.3">
      <c r="B145" s="6"/>
    </row>
  </sheetData>
  <mergeCells count="123">
    <mergeCell ref="D113:D114"/>
    <mergeCell ref="J113:J114"/>
    <mergeCell ref="B142:E142"/>
    <mergeCell ref="G142:I142"/>
    <mergeCell ref="B143:E143"/>
    <mergeCell ref="G143:I143"/>
    <mergeCell ref="B144:J144"/>
    <mergeCell ref="K124:K129"/>
    <mergeCell ref="C130:C134"/>
    <mergeCell ref="D130:D134"/>
    <mergeCell ref="J130:J134"/>
    <mergeCell ref="K130:K134"/>
    <mergeCell ref="C135:C141"/>
    <mergeCell ref="D135:D141"/>
    <mergeCell ref="J135:J141"/>
    <mergeCell ref="K135:K141"/>
    <mergeCell ref="B124:B141"/>
    <mergeCell ref="C124:C129"/>
    <mergeCell ref="D124:D129"/>
    <mergeCell ref="J124:J129"/>
    <mergeCell ref="C103:C108"/>
    <mergeCell ref="D103:D108"/>
    <mergeCell ref="J103:J108"/>
    <mergeCell ref="B123:E123"/>
    <mergeCell ref="G123:I123"/>
    <mergeCell ref="D90:D95"/>
    <mergeCell ref="J90:J95"/>
    <mergeCell ref="K90:K95"/>
    <mergeCell ref="C96:C102"/>
    <mergeCell ref="D96:D102"/>
    <mergeCell ref="J96:J102"/>
    <mergeCell ref="K96:K102"/>
    <mergeCell ref="B112:E112"/>
    <mergeCell ref="G112:I112"/>
    <mergeCell ref="K113:K114"/>
    <mergeCell ref="D115:D118"/>
    <mergeCell ref="J115:J118"/>
    <mergeCell ref="K115:K118"/>
    <mergeCell ref="C120:C122"/>
    <mergeCell ref="D120:D121"/>
    <mergeCell ref="J120:J121"/>
    <mergeCell ref="K120:K121"/>
    <mergeCell ref="B113:B122"/>
    <mergeCell ref="C113:C118"/>
    <mergeCell ref="K70:K76"/>
    <mergeCell ref="D77:D83"/>
    <mergeCell ref="J77:J83"/>
    <mergeCell ref="K77:K83"/>
    <mergeCell ref="C84:C89"/>
    <mergeCell ref="D84:D89"/>
    <mergeCell ref="J84:J89"/>
    <mergeCell ref="K84:K89"/>
    <mergeCell ref="K54:K62"/>
    <mergeCell ref="B63:E63"/>
    <mergeCell ref="G63:I63"/>
    <mergeCell ref="B64:B111"/>
    <mergeCell ref="C64:C83"/>
    <mergeCell ref="D64:D69"/>
    <mergeCell ref="J64:J69"/>
    <mergeCell ref="K64:K69"/>
    <mergeCell ref="D70:D76"/>
    <mergeCell ref="J70:J76"/>
    <mergeCell ref="K103:K108"/>
    <mergeCell ref="C109:C111"/>
    <mergeCell ref="D109:D111"/>
    <mergeCell ref="J109:J111"/>
    <mergeCell ref="K109:K111"/>
    <mergeCell ref="C90:C95"/>
    <mergeCell ref="B53:E53"/>
    <mergeCell ref="G53:I53"/>
    <mergeCell ref="B54:B62"/>
    <mergeCell ref="C54:C62"/>
    <mergeCell ref="D54:D62"/>
    <mergeCell ref="J54:J62"/>
    <mergeCell ref="C30:C52"/>
    <mergeCell ref="D30:D36"/>
    <mergeCell ref="J30:J36"/>
    <mergeCell ref="J37:J44"/>
    <mergeCell ref="B9:B52"/>
    <mergeCell ref="C9:C10"/>
    <mergeCell ref="D9:D10"/>
    <mergeCell ref="J9:J10"/>
    <mergeCell ref="K37:K44"/>
    <mergeCell ref="D45:D52"/>
    <mergeCell ref="J45:J52"/>
    <mergeCell ref="K45:K52"/>
    <mergeCell ref="J21:J23"/>
    <mergeCell ref="K21:K23"/>
    <mergeCell ref="D24:D26"/>
    <mergeCell ref="J24:J26"/>
    <mergeCell ref="K24:K26"/>
    <mergeCell ref="K30:K36"/>
    <mergeCell ref="D37:D44"/>
    <mergeCell ref="K9:K10"/>
    <mergeCell ref="C11:C12"/>
    <mergeCell ref="D11:D12"/>
    <mergeCell ref="J11:J12"/>
    <mergeCell ref="C27:C29"/>
    <mergeCell ref="D27:D29"/>
    <mergeCell ref="J27:J29"/>
    <mergeCell ref="K27:K29"/>
    <mergeCell ref="K11:K12"/>
    <mergeCell ref="C14:C17"/>
    <mergeCell ref="D14:D17"/>
    <mergeCell ref="J14:J17"/>
    <mergeCell ref="K14:K17"/>
    <mergeCell ref="C18:C26"/>
    <mergeCell ref="D18:D20"/>
    <mergeCell ref="J18:J20"/>
    <mergeCell ref="K18:K20"/>
    <mergeCell ref="D21:D23"/>
    <mergeCell ref="B1:K1"/>
    <mergeCell ref="B2:K2"/>
    <mergeCell ref="B4:K4"/>
    <mergeCell ref="B5:K5"/>
    <mergeCell ref="J6:K6"/>
    <mergeCell ref="B7:B8"/>
    <mergeCell ref="C7:C8"/>
    <mergeCell ref="D7:D8"/>
    <mergeCell ref="E7:E8"/>
    <mergeCell ref="F7:F8"/>
    <mergeCell ref="G7:I7"/>
    <mergeCell ref="J7:K7"/>
  </mergeCells>
  <printOptions horizontalCentered="1"/>
  <pageMargins left="0.39370078740157483" right="0.39370078740157483" top="0" bottom="0" header="0.31496062992125984" footer="0.31496062992125984"/>
  <pageSetup paperSize="9" scale="78" fitToHeight="0" orientation="portrait" r:id="rId1"/>
  <rowBreaks count="1" manualBreakCount="1">
    <brk id="89" min="1" max="8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971C5C9-B8CB-4BE3-A96A-34DA00E7D8C1}">
  <ds:schemaRefs>
    <ds:schemaRef ds:uri="http://schemas.microsoft.com/sharepoint/v3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f05a4387-5b93-4166-bc98-7f5883bbf940"/>
    <ds:schemaRef ds:uri="http://schemas.microsoft.com/office/infopath/2007/PartnerControls"/>
    <ds:schemaRef ds:uri="http://schemas.microsoft.com/office/2006/metadata/properties"/>
    <ds:schemaRef ds:uri="http://purl.org/dc/terms/"/>
    <ds:schemaRef ds:uri="http://purl.org/dc/dcmitype/"/>
    <ds:schemaRef ds:uri="87847bdd-0d1e-4443-ba0f-c590836cc127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0E94088-B599-4D7E-A147-B2CFB742CBD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7D13E7F-B916-473F-97C7-33CB4F9B9B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f05a4387-5b93-4166-bc98-7f5883bbf940"/>
    <ds:schemaRef ds:uri="87847bdd-0d1e-4443-ba0f-c590836cc12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5</vt:i4>
      </vt:variant>
    </vt:vector>
  </HeadingPairs>
  <TitlesOfParts>
    <vt:vector size="8" baseType="lpstr">
      <vt:lpstr>RCL</vt:lpstr>
      <vt:lpstr>Quadro A</vt:lpstr>
      <vt:lpstr>Quadro B</vt:lpstr>
      <vt:lpstr>'Quadro A'!Area_de_impressao</vt:lpstr>
      <vt:lpstr>'Quadro B'!Area_de_impressao</vt:lpstr>
      <vt:lpstr>RCL!Area_de_impressao</vt:lpstr>
      <vt:lpstr>'Quadro A'!Titulos_de_impressao</vt:lpstr>
      <vt:lpstr>'Quadro B'!Titulos_de_impressao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THIAGO ESTEVAM WENDHAUSEN</cp:lastModifiedBy>
  <cp:revision/>
  <dcterms:created xsi:type="dcterms:W3CDTF">2015-10-28T18:49:58Z</dcterms:created>
  <dcterms:modified xsi:type="dcterms:W3CDTF">2025-02-14T14:43:15Z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  <property fmtid="{D5CDD505-2E9C-101B-9397-08002B2CF9AE}" pid="3" name="MediaServiceImageTags">
    <vt:lpwstr/>
  </property>
</Properties>
</file>