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4. FISCALIZAÇÃO CONTÍNUA -TCU E TRANSPARÊNCIA\PORTAL TRANSPARÊNCIA\2022\ENVIO TRIMESTRAL\4º Trimestre\09.Aplicacao_dos_Recursos_PCG\"/>
    </mc:Choice>
  </mc:AlternateContent>
  <bookViews>
    <workbookView xWindow="0" yWindow="0" windowWidth="20490" windowHeight="7650"/>
  </bookViews>
  <sheets>
    <sheet name="RCL" sheetId="1" r:id="rId1"/>
    <sheet name="Quadro A" sheetId="3" r:id="rId2"/>
    <sheet name="Quadro B" sheetId="5" r:id="rId3"/>
  </sheets>
  <definedNames>
    <definedName name="_xlnm._FilterDatabase" localSheetId="1" hidden="1">'Quadro A'!$B$7:$K$144</definedName>
    <definedName name="_xlnm._FilterDatabase" localSheetId="2" hidden="1">'Quadro B'!$B$7:$K$144</definedName>
    <definedName name="_xlnm.Print_Area" localSheetId="1">'Quadro A'!$B$1:$K$145</definedName>
    <definedName name="_xlnm.Print_Area" localSheetId="2">'Quadro B'!$B$1:$K$145</definedName>
    <definedName name="_xlnm.Print_Area" localSheetId="0">RCL!$B$1:$D$16</definedName>
    <definedName name="_xlnm.Print_Titles" localSheetId="1">'Quadro A'!$7:$8</definedName>
    <definedName name="_xlnm.Print_Titles" localSheetId="2">'Quadro B'!$7:$8</definedName>
  </definedNames>
  <calcPr calcId="162913"/>
</workbook>
</file>

<file path=xl/calcChain.xml><?xml version="1.0" encoding="utf-8"?>
<calcChain xmlns="http://schemas.openxmlformats.org/spreadsheetml/2006/main">
  <c r="D20" i="1" l="1"/>
  <c r="D12" i="1" l="1"/>
  <c r="D14" i="1" s="1"/>
  <c r="D13" i="1" l="1"/>
  <c r="K112" i="5"/>
  <c r="K63" i="5"/>
  <c r="K53" i="5"/>
  <c r="K142" i="5"/>
  <c r="J142" i="5"/>
  <c r="F142" i="5"/>
  <c r="K123" i="5"/>
  <c r="J123" i="5"/>
  <c r="F123" i="5"/>
  <c r="J112" i="5"/>
  <c r="F112" i="5"/>
  <c r="J63" i="5"/>
  <c r="F63" i="5"/>
  <c r="J53" i="5"/>
  <c r="F53" i="5"/>
  <c r="K142" i="3"/>
  <c r="F142" i="3"/>
  <c r="J143" i="5" l="1"/>
  <c r="C16" i="1" s="1"/>
  <c r="C20" i="1" s="1"/>
  <c r="K143" i="5"/>
  <c r="D16" i="1" s="1"/>
  <c r="F143" i="5"/>
  <c r="J142" i="3" l="1"/>
  <c r="K123" i="3"/>
  <c r="J123" i="3"/>
  <c r="K112" i="3"/>
  <c r="J112" i="3"/>
  <c r="K63" i="3"/>
  <c r="J63" i="3"/>
  <c r="K53" i="3"/>
  <c r="J53" i="3"/>
  <c r="F123" i="3"/>
  <c r="F112" i="3"/>
  <c r="F63" i="3"/>
  <c r="F53" i="3"/>
  <c r="K143" i="3" l="1"/>
  <c r="D15" i="1" s="1"/>
  <c r="F143" i="3"/>
  <c r="J143" i="3"/>
  <c r="C15" i="1" s="1"/>
  <c r="D19" i="1" l="1"/>
  <c r="C12" i="1"/>
  <c r="C13" i="1" s="1"/>
  <c r="C14" i="1" s="1"/>
  <c r="C19" i="1" l="1"/>
</calcChain>
</file>

<file path=xl/sharedStrings.xml><?xml version="1.0" encoding="utf-8"?>
<sst xmlns="http://schemas.openxmlformats.org/spreadsheetml/2006/main" count="660" uniqueCount="130">
  <si>
    <t>Programa de Comprometimento e Gratuidade (PCG)</t>
  </si>
  <si>
    <t>(Resoluções Sesc nº 1.389/2018 e 1.401/2018)</t>
  </si>
  <si>
    <t>Departamento Regional - Santa Catarina</t>
  </si>
  <si>
    <t>APLICAÇÃO DA RECEITA COMPULSÓRIA LÍQUIDA</t>
  </si>
  <si>
    <t>Prevista (R$)</t>
  </si>
  <si>
    <t>Realizada (R$)</t>
  </si>
  <si>
    <t>Receita Compulsória Bruta</t>
  </si>
  <si>
    <t xml:space="preserve">(-) Comissão à RFB </t>
  </si>
  <si>
    <t>Subtotal</t>
  </si>
  <si>
    <t>(-) Contribuição à Fecomércio</t>
  </si>
  <si>
    <t>Receita Compulsória Líquida</t>
  </si>
  <si>
    <t>Valor destinado ao PCG (33,33%)</t>
  </si>
  <si>
    <t>Valor destinado à Gratuidade (16,67%)</t>
  </si>
  <si>
    <t>Recursos Aplicados em Educação e/ou Ações Educativas dos demais Programas (Somatório do Quadro A)</t>
  </si>
  <si>
    <t>Recursos Aplicados na Gratuidade (Somatório do Quadro B)</t>
  </si>
  <si>
    <t>Atingmento da Meta destinada ao PCG (33,33%)</t>
  </si>
  <si>
    <t>Atingmento da Meta destinado à Gratuidade (16,67%)</t>
  </si>
  <si>
    <t>Quadro A</t>
  </si>
  <si>
    <t>Departamento Regional - SC</t>
  </si>
  <si>
    <t>Programa</t>
  </si>
  <si>
    <t>Atividade</t>
  </si>
  <si>
    <t>Modalidade</t>
  </si>
  <si>
    <t>Realização</t>
  </si>
  <si>
    <t>Nº de Inscrições (Clientes)</t>
  </si>
  <si>
    <t xml:space="preserve">Produção </t>
  </si>
  <si>
    <t>Valores (R$)</t>
  </si>
  <si>
    <t xml:space="preserve">Variável </t>
  </si>
  <si>
    <t>Prevista</t>
  </si>
  <si>
    <t>Realizada</t>
  </si>
  <si>
    <t>Previsto</t>
  </si>
  <si>
    <t>Realizado</t>
  </si>
  <si>
    <t>EDUCAÇÃO</t>
  </si>
  <si>
    <t>Educação Infantil</t>
  </si>
  <si>
    <t>Creche</t>
  </si>
  <si>
    <t>Frequência</t>
  </si>
  <si>
    <t>Pré-escola</t>
  </si>
  <si>
    <t>Ensino Fundamental</t>
  </si>
  <si>
    <t>Anos iniciais</t>
  </si>
  <si>
    <t>Anos finais</t>
  </si>
  <si>
    <t>Ensino Médio</t>
  </si>
  <si>
    <t>Anos letivos</t>
  </si>
  <si>
    <t>Educação de Jovens e Adultos</t>
  </si>
  <si>
    <t>Alfabetização</t>
  </si>
  <si>
    <t>Anos iniciais do ens. Fundamental</t>
  </si>
  <si>
    <t>Anos finais do ens. Fundamental</t>
  </si>
  <si>
    <t>Ensino médio</t>
  </si>
  <si>
    <t>Educação Complementar</t>
  </si>
  <si>
    <t>Acompanhamento Pedagógico</t>
  </si>
  <si>
    <t>Curso</t>
  </si>
  <si>
    <t>Oficina</t>
  </si>
  <si>
    <t>Palestra</t>
  </si>
  <si>
    <t>Público</t>
  </si>
  <si>
    <t>Complementação Curricular</t>
  </si>
  <si>
    <t>Aperfeiçoamento Especializado</t>
  </si>
  <si>
    <t>Cursos de Valorização Social</t>
  </si>
  <si>
    <t>Educação em Ciências e Humanidades</t>
  </si>
  <si>
    <t>Ciências</t>
  </si>
  <si>
    <t>Debate</t>
  </si>
  <si>
    <t>Exposição</t>
  </si>
  <si>
    <t>Roda de Conversa</t>
  </si>
  <si>
    <t>Participantes</t>
  </si>
  <si>
    <t>Visita Mediada</t>
  </si>
  <si>
    <t>Humanidades</t>
  </si>
  <si>
    <t>Apresentação</t>
  </si>
  <si>
    <t xml:space="preserve">Exposição </t>
  </si>
  <si>
    <t>Meio Ambiente</t>
  </si>
  <si>
    <t>Vivência</t>
  </si>
  <si>
    <t>Total Programa Educação</t>
  </si>
  <si>
    <t>SAÚDE</t>
  </si>
  <si>
    <t>Educação em Saúde</t>
  </si>
  <si>
    <t>Encontro</t>
  </si>
  <si>
    <t>Exposição Mediada</t>
  </si>
  <si>
    <t>Orientação</t>
  </si>
  <si>
    <t>Videodebate</t>
  </si>
  <si>
    <t xml:space="preserve">Vivência </t>
  </si>
  <si>
    <t>Total Programa Saúde</t>
  </si>
  <si>
    <t>CULTURA</t>
  </si>
  <si>
    <t>Artes Cênicas</t>
  </si>
  <si>
    <t>Circo</t>
  </si>
  <si>
    <t>Dança</t>
  </si>
  <si>
    <t>Teatro</t>
  </si>
  <si>
    <t>Artes Visuais</t>
  </si>
  <si>
    <t>Exposição de Arte</t>
  </si>
  <si>
    <t>Visita mediada à exposição</t>
  </si>
  <si>
    <t>Música</t>
  </si>
  <si>
    <t>Literatura</t>
  </si>
  <si>
    <t>Mediação</t>
  </si>
  <si>
    <t>Audiovisual</t>
  </si>
  <si>
    <t>Exibição</t>
  </si>
  <si>
    <t>Biblioteca</t>
  </si>
  <si>
    <t>Consulta</t>
  </si>
  <si>
    <t>Pessoas presentes</t>
  </si>
  <si>
    <t>Empréstimo</t>
  </si>
  <si>
    <t>Clientes presentes</t>
  </si>
  <si>
    <t>Total Programa Cultura</t>
  </si>
  <si>
    <t>LAZER</t>
  </si>
  <si>
    <t>Desenvolvimento Físico-Esportivo</t>
  </si>
  <si>
    <t>Eventos Fidíco Esportivo</t>
  </si>
  <si>
    <t>Formação Esportiva</t>
  </si>
  <si>
    <t>Esporte Coletivo</t>
  </si>
  <si>
    <t>Esporte Individual</t>
  </si>
  <si>
    <t>Luta</t>
  </si>
  <si>
    <t>Multipraticas Esportivas</t>
  </si>
  <si>
    <t>Recreação</t>
  </si>
  <si>
    <t>Colônia de Férias</t>
  </si>
  <si>
    <t xml:space="preserve">Turismo Social </t>
  </si>
  <si>
    <t>Turismo Emissivo</t>
  </si>
  <si>
    <t xml:space="preserve"> Excursão </t>
  </si>
  <si>
    <t xml:space="preserve"> Passeio </t>
  </si>
  <si>
    <t>Turismo Receptivo</t>
  </si>
  <si>
    <t xml:space="preserve"> Passeio local </t>
  </si>
  <si>
    <t>Total Programa Lazer</t>
  </si>
  <si>
    <t>ASSISTÊNCIA</t>
  </si>
  <si>
    <t>Desenvolvimento Comunitário</t>
  </si>
  <si>
    <t>Reunião</t>
  </si>
  <si>
    <t>Segurança Alimentar e Apoio Social</t>
  </si>
  <si>
    <t>Desenvolvimento de Capacidades</t>
  </si>
  <si>
    <t xml:space="preserve">Palestra </t>
  </si>
  <si>
    <t>Trabalho Social com Grupos</t>
  </si>
  <si>
    <t>Ação de voluntariado</t>
  </si>
  <si>
    <t>Visita Domiciliar, institucional e comunit.</t>
  </si>
  <si>
    <t>Total Programa Assistência</t>
  </si>
  <si>
    <t>Total Geral do Quadro A</t>
  </si>
  <si>
    <t>Obs.: Este Quadro representa a totalidade do PCG, inclusive a parte da Gratuidade.</t>
  </si>
  <si>
    <t>Quadro B</t>
  </si>
  <si>
    <t>Total Geral do Quadro B</t>
  </si>
  <si>
    <t>Desenvolvimento de Experimentações</t>
  </si>
  <si>
    <t>Demonstrativo das Metas Previstas/Realizadas Totais do PCG - Janeiro a Dezembro de 2022</t>
  </si>
  <si>
    <r>
      <t xml:space="preserve">Demonstrativo das Metas Previstas/Realizadas </t>
    </r>
    <r>
      <rPr>
        <b/>
        <u/>
        <sz val="11"/>
        <color rgb="FF595959"/>
        <rFont val="Arial"/>
        <family val="2"/>
      </rPr>
      <t>com Gratuidade</t>
    </r>
    <r>
      <rPr>
        <b/>
        <sz val="11"/>
        <color rgb="FF595959"/>
        <rFont val="Arial"/>
        <family val="2"/>
      </rPr>
      <t xml:space="preserve">  - Janeiro a Dezembro de 2022</t>
    </r>
  </si>
  <si>
    <t>Prestação de Contas -  Janeiro a Dezembro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</si>
</sst>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-* #,##0_-;\-* #,##0_-;_-* &quot;-&quot;??_-;_-@_-"/>
    <numFmt numFmtId="165" formatCode="_(&quot;R$ &quot;* #,##0.00_);_(&quot;R$ &quot;* \(#,##0.00\);_(&quot;R$ &quot;* &quot;-&quot;??_);_(@_)"/>
    <numFmt numFmtId="166" formatCode="_(* #,##0_);_(* \(#,##0\);_(* &quot;-&quot;??_);_(@_)"/>
  </numFmts>
  <fonts count="2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3"/>
      <color rgb="FF808080"/>
      <name val="Arial"/>
      <family val="2"/>
    </font>
    <font>
      <b/>
      <sz val="8"/>
      <color theme="1"/>
      <name val="Arial"/>
      <family val="2"/>
    </font>
    <font>
      <b/>
      <sz val="8"/>
      <color rgb="FFFFFFFF"/>
      <name val="Arial"/>
      <family val="2"/>
    </font>
    <font>
      <sz val="8"/>
      <color theme="1"/>
      <name val="Arial"/>
      <family val="2"/>
    </font>
    <font>
      <b/>
      <sz val="11"/>
      <color rgb="FFFFFFFF"/>
      <name val="Times New Roman"/>
      <family val="1"/>
    </font>
    <font>
      <b/>
      <sz val="14"/>
      <color theme="1" tint="0.34998626667073579"/>
      <name val="Times New Roman"/>
      <family val="1"/>
    </font>
    <font>
      <b/>
      <sz val="12"/>
      <color theme="1" tint="0.34998626667073579"/>
      <name val="Times New Roman"/>
      <family val="1"/>
    </font>
    <font>
      <sz val="11"/>
      <color theme="1" tint="0.34998626667073579"/>
      <name val="Times New Roman"/>
      <family val="1"/>
    </font>
    <font>
      <b/>
      <sz val="11"/>
      <color theme="1" tint="0.34998626667073579"/>
      <name val="Times New Roman"/>
      <family val="1"/>
    </font>
    <font>
      <b/>
      <sz val="12"/>
      <color theme="1" tint="0.34998626667073579"/>
      <name val="Arial"/>
      <family val="2"/>
    </font>
    <font>
      <b/>
      <sz val="10"/>
      <color theme="1" tint="0.34998626667073579"/>
      <name val="Times New Roman"/>
      <family val="1"/>
    </font>
    <font>
      <b/>
      <sz val="9"/>
      <color theme="1" tint="0.34998626667073579"/>
      <name val="Times New Roman"/>
      <family val="1"/>
    </font>
    <font>
      <sz val="8"/>
      <name val="Arial"/>
      <family val="2"/>
    </font>
    <font>
      <b/>
      <sz val="11"/>
      <color rgb="FF595959"/>
      <name val="Arial"/>
      <family val="2"/>
    </font>
    <font>
      <b/>
      <u/>
      <sz val="11"/>
      <color rgb="FF595959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.5"/>
      <color theme="1" tint="0.14999847407452621"/>
      <name val="Calibri"/>
      <family val="2"/>
    </font>
    <font>
      <b/>
      <sz val="8"/>
      <color theme="1" tint="0.3499862666707357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</borders>
  <cellStyleXfs count="18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0" fillId="0" borderId="0"/>
    <xf numFmtId="165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9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</cellStyleXfs>
  <cellXfs count="135">
    <xf numFmtId="0" fontId="0" fillId="0" borderId="0" xfId="0"/>
    <xf numFmtId="43" fontId="0" fillId="0" borderId="0" xfId="1" applyFont="1"/>
    <xf numFmtId="43" fontId="4" fillId="0" borderId="0" xfId="1" applyFont="1"/>
    <xf numFmtId="0" fontId="4" fillId="0" borderId="0" xfId="0" applyFont="1"/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 wrapText="1"/>
    </xf>
    <xf numFmtId="4" fontId="2" fillId="0" borderId="0" xfId="0" applyNumberFormat="1" applyFont="1" applyAlignment="1">
      <alignment horizontal="right" vertical="center" wrapText="1"/>
    </xf>
    <xf numFmtId="0" fontId="1" fillId="0" borderId="6" xfId="0" applyFont="1" applyBorder="1" applyAlignment="1">
      <alignment horizontal="justify" vertical="center" wrapText="1"/>
    </xf>
    <xf numFmtId="4" fontId="2" fillId="0" borderId="7" xfId="0" applyNumberFormat="1" applyFont="1" applyBorder="1" applyAlignment="1">
      <alignment horizontal="right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9" fillId="4" borderId="1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horizontal="center" vertical="center" wrapText="1"/>
    </xf>
    <xf numFmtId="43" fontId="0" fillId="0" borderId="0" xfId="1" applyFont="1" applyAlignment="1">
      <alignment horizontal="right" vertical="center"/>
    </xf>
    <xf numFmtId="164" fontId="8" fillId="0" borderId="3" xfId="1" applyNumberFormat="1" applyFont="1" applyBorder="1" applyAlignment="1">
      <alignment vertical="center"/>
    </xf>
    <xf numFmtId="164" fontId="8" fillId="0" borderId="3" xfId="1" applyNumberFormat="1" applyFont="1" applyBorder="1" applyAlignment="1">
      <alignment horizontal="right" vertical="center"/>
    </xf>
    <xf numFmtId="164" fontId="0" fillId="0" borderId="0" xfId="1" applyNumberFormat="1" applyFont="1" applyAlignment="1">
      <alignment vertical="center"/>
    </xf>
    <xf numFmtId="43" fontId="8" fillId="0" borderId="3" xfId="1" applyFont="1" applyBorder="1" applyAlignment="1">
      <alignment vertical="center"/>
    </xf>
    <xf numFmtId="43" fontId="0" fillId="0" borderId="0" xfId="1" applyFont="1" applyAlignment="1">
      <alignment vertical="center"/>
    </xf>
    <xf numFmtId="43" fontId="7" fillId="4" borderId="3" xfId="1" applyFont="1" applyFill="1" applyBorder="1" applyAlignment="1">
      <alignment horizontal="center" vertical="center" wrapText="1"/>
    </xf>
    <xf numFmtId="43" fontId="8" fillId="0" borderId="3" xfId="0" applyNumberFormat="1" applyFont="1" applyBorder="1" applyAlignment="1">
      <alignment vertical="center" wrapText="1"/>
    </xf>
    <xf numFmtId="43" fontId="0" fillId="0" borderId="0" xfId="0" applyNumberFormat="1"/>
    <xf numFmtId="0" fontId="15" fillId="0" borderId="0" xfId="0" applyFont="1" applyAlignment="1">
      <alignment horizontal="center" vertical="center"/>
    </xf>
    <xf numFmtId="10" fontId="2" fillId="0" borderId="0" xfId="2" applyNumberFormat="1" applyFont="1" applyBorder="1" applyAlignment="1">
      <alignment horizontal="right" vertical="center" wrapText="1"/>
    </xf>
    <xf numFmtId="10" fontId="2" fillId="0" borderId="0" xfId="0" applyNumberFormat="1" applyFont="1" applyAlignment="1">
      <alignment horizontal="right" vertical="center" wrapText="1"/>
    </xf>
    <xf numFmtId="0" fontId="10" fillId="0" borderId="0" xfId="0" applyFont="1" applyAlignment="1">
      <alignment horizontal="center" vertical="center"/>
    </xf>
    <xf numFmtId="0" fontId="8" fillId="0" borderId="3" xfId="0" applyFont="1" applyBorder="1" applyAlignment="1">
      <alignment vertical="center" wrapText="1"/>
    </xf>
    <xf numFmtId="0" fontId="13" fillId="0" borderId="0" xfId="0" applyFont="1" applyAlignment="1">
      <alignment horizontal="right" vertical="center"/>
    </xf>
    <xf numFmtId="43" fontId="7" fillId="4" borderId="12" xfId="1" applyFont="1" applyFill="1" applyBorder="1" applyAlignment="1">
      <alignment horizontal="center" vertical="center" wrapText="1"/>
    </xf>
    <xf numFmtId="10" fontId="2" fillId="0" borderId="0" xfId="2" applyNumberFormat="1" applyFont="1" applyAlignment="1">
      <alignment horizontal="right" vertical="center" wrapText="1"/>
    </xf>
    <xf numFmtId="0" fontId="8" fillId="3" borderId="3" xfId="0" applyFont="1" applyFill="1" applyBorder="1" applyAlignment="1">
      <alignment vertical="center" wrapText="1"/>
    </xf>
    <xf numFmtId="10" fontId="4" fillId="0" borderId="0" xfId="2" applyNumberFormat="1" applyFont="1"/>
    <xf numFmtId="0" fontId="8" fillId="0" borderId="12" xfId="0" applyFont="1" applyBorder="1" applyAlignment="1">
      <alignment vertical="center" wrapText="1"/>
    </xf>
    <xf numFmtId="0" fontId="2" fillId="5" borderId="19" xfId="0" applyFont="1" applyFill="1" applyBorder="1" applyAlignment="1">
      <alignment wrapText="1"/>
    </xf>
    <xf numFmtId="10" fontId="2" fillId="5" borderId="20" xfId="0" applyNumberFormat="1" applyFont="1" applyFill="1" applyBorder="1" applyAlignment="1">
      <alignment wrapText="1"/>
    </xf>
    <xf numFmtId="0" fontId="2" fillId="5" borderId="21" xfId="0" applyFont="1" applyFill="1" applyBorder="1" applyAlignment="1">
      <alignment wrapText="1"/>
    </xf>
    <xf numFmtId="10" fontId="2" fillId="5" borderId="22" xfId="0" applyNumberFormat="1" applyFont="1" applyFill="1" applyBorder="1" applyAlignment="1">
      <alignment wrapText="1"/>
    </xf>
    <xf numFmtId="0" fontId="17" fillId="0" borderId="3" xfId="0" applyFont="1" applyBorder="1" applyAlignment="1">
      <alignment vertical="center" wrapText="1"/>
    </xf>
    <xf numFmtId="43" fontId="15" fillId="0" borderId="0" xfId="1" applyFont="1" applyAlignment="1">
      <alignment horizontal="center" vertical="center"/>
    </xf>
    <xf numFmtId="43" fontId="8" fillId="0" borderId="3" xfId="1" applyFont="1" applyBorder="1" applyAlignment="1">
      <alignment horizontal="right" vertical="center"/>
    </xf>
    <xf numFmtId="43" fontId="6" fillId="0" borderId="3" xfId="1" applyFont="1" applyBorder="1" applyAlignment="1">
      <alignment horizontal="right" vertical="center" wrapText="1"/>
    </xf>
    <xf numFmtId="43" fontId="6" fillId="0" borderId="23" xfId="1" applyFont="1" applyBorder="1" applyAlignment="1">
      <alignment horizontal="right" vertical="center" wrapText="1"/>
    </xf>
    <xf numFmtId="43" fontId="6" fillId="0" borderId="0" xfId="1" applyFont="1" applyAlignment="1">
      <alignment horizontal="left" vertical="center"/>
    </xf>
    <xf numFmtId="43" fontId="21" fillId="0" borderId="3" xfId="12" applyFont="1" applyBorder="1" applyAlignment="1">
      <alignment horizontal="center" vertical="center" wrapText="1"/>
    </xf>
    <xf numFmtId="166" fontId="22" fillId="0" borderId="3" xfId="1" applyNumberFormat="1" applyFont="1" applyBorder="1" applyAlignment="1">
      <alignment horizontal="center" vertical="center"/>
    </xf>
    <xf numFmtId="43" fontId="17" fillId="0" borderId="3" xfId="0" applyNumberFormat="1" applyFont="1" applyBorder="1" applyAlignment="1">
      <alignment vertical="center" wrapText="1"/>
    </xf>
    <xf numFmtId="164" fontId="17" fillId="0" borderId="3" xfId="1" applyNumberFormat="1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43" fontId="8" fillId="6" borderId="3" xfId="0" applyNumberFormat="1" applyFont="1" applyFill="1" applyBorder="1" applyAlignment="1">
      <alignment vertical="center" wrapText="1"/>
    </xf>
    <xf numFmtId="43" fontId="8" fillId="6" borderId="3" xfId="1" applyFont="1" applyFill="1" applyBorder="1" applyAlignment="1">
      <alignment vertical="center"/>
    </xf>
    <xf numFmtId="43" fontId="8" fillId="6" borderId="3" xfId="1" applyFont="1" applyFill="1" applyBorder="1" applyAlignment="1">
      <alignment vertical="center" wrapText="1"/>
    </xf>
    <xf numFmtId="43" fontId="23" fillId="6" borderId="10" xfId="1" applyFont="1" applyFill="1" applyBorder="1" applyAlignment="1">
      <alignment horizontal="center" vertical="center"/>
    </xf>
    <xf numFmtId="0" fontId="8" fillId="0" borderId="3" xfId="0" applyFont="1" applyBorder="1" applyAlignment="1">
      <alignment vertical="center" wrapText="1"/>
    </xf>
    <xf numFmtId="164" fontId="8" fillId="0" borderId="3" xfId="1" applyNumberFormat="1" applyFont="1" applyBorder="1" applyAlignment="1">
      <alignment horizontal="center" vertical="center" wrapText="1"/>
    </xf>
    <xf numFmtId="164" fontId="17" fillId="0" borderId="3" xfId="1" applyNumberFormat="1" applyFont="1" applyBorder="1" applyAlignment="1">
      <alignment horizontal="center" vertical="center" wrapText="1"/>
    </xf>
    <xf numFmtId="164" fontId="0" fillId="0" borderId="0" xfId="1" applyNumberFormat="1" applyFont="1" applyAlignment="1">
      <alignment horizontal="center"/>
    </xf>
    <xf numFmtId="164" fontId="6" fillId="0" borderId="3" xfId="1" applyNumberFormat="1" applyFont="1" applyBorder="1" applyAlignment="1">
      <alignment horizontal="center" vertical="center" wrapText="1"/>
    </xf>
    <xf numFmtId="164" fontId="8" fillId="0" borderId="3" xfId="1" applyNumberFormat="1" applyFont="1" applyBorder="1" applyAlignment="1">
      <alignment horizontal="center" vertical="center"/>
    </xf>
    <xf numFmtId="164" fontId="17" fillId="0" borderId="3" xfId="1" applyNumberFormat="1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164" fontId="8" fillId="0" borderId="0" xfId="1" applyNumberFormat="1" applyFont="1" applyAlignment="1">
      <alignment horizontal="center"/>
    </xf>
    <xf numFmtId="43" fontId="8" fillId="0" borderId="0" xfId="1" applyFont="1" applyAlignment="1">
      <alignment vertical="center"/>
    </xf>
    <xf numFmtId="166" fontId="17" fillId="0" borderId="3" xfId="1" applyNumberFormat="1" applyFont="1" applyBorder="1" applyAlignment="1">
      <alignment horizontal="center" vertical="center"/>
    </xf>
    <xf numFmtId="164" fontId="8" fillId="0" borderId="0" xfId="1" applyNumberFormat="1" applyFont="1" applyAlignment="1">
      <alignment horizontal="center" vertical="center"/>
    </xf>
    <xf numFmtId="43" fontId="6" fillId="0" borderId="3" xfId="1" applyNumberFormat="1" applyFont="1" applyBorder="1" applyAlignment="1">
      <alignment horizontal="right" vertical="center" wrapText="1"/>
    </xf>
    <xf numFmtId="4" fontId="21" fillId="0" borderId="7" xfId="0" applyNumberFormat="1" applyFont="1" applyBorder="1" applyAlignment="1">
      <alignment horizontal="right" vertical="center" wrapText="1"/>
    </xf>
    <xf numFmtId="4" fontId="21" fillId="0" borderId="8" xfId="0" applyNumberFormat="1" applyFont="1" applyBorder="1" applyAlignment="1">
      <alignment horizontal="right" vertical="center" wrapText="1"/>
    </xf>
    <xf numFmtId="0" fontId="9" fillId="4" borderId="16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8" fillId="0" borderId="25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43" fontId="23" fillId="6" borderId="10" xfId="1" applyFont="1" applyFill="1" applyBorder="1" applyAlignment="1">
      <alignment horizontal="center" vertical="center"/>
    </xf>
    <xf numFmtId="43" fontId="23" fillId="6" borderId="11" xfId="1" applyFont="1" applyFill="1" applyBorder="1" applyAlignment="1">
      <alignment horizontal="center" vertical="center"/>
    </xf>
    <xf numFmtId="43" fontId="23" fillId="6" borderId="12" xfId="1" applyFont="1" applyFill="1" applyBorder="1" applyAlignment="1">
      <alignment horizontal="center" vertical="center"/>
    </xf>
    <xf numFmtId="0" fontId="17" fillId="3" borderId="10" xfId="0" applyFont="1" applyFill="1" applyBorder="1" applyAlignment="1">
      <alignment horizontal="center" vertical="center" wrapText="1"/>
    </xf>
    <xf numFmtId="0" fontId="17" fillId="3" borderId="11" xfId="0" applyFont="1" applyFill="1" applyBorder="1" applyAlignment="1">
      <alignment horizontal="center" vertical="center" wrapText="1"/>
    </xf>
    <xf numFmtId="0" fontId="17" fillId="3" borderId="12" xfId="0" applyFont="1" applyFill="1" applyBorder="1" applyAlignment="1">
      <alignment horizontal="center" vertical="center" wrapText="1"/>
    </xf>
    <xf numFmtId="43" fontId="8" fillId="0" borderId="10" xfId="1" applyFont="1" applyBorder="1" applyAlignment="1">
      <alignment horizontal="center" vertical="center"/>
    </xf>
    <xf numFmtId="43" fontId="8" fillId="0" borderId="11" xfId="1" applyFont="1" applyBorder="1" applyAlignment="1">
      <alignment horizontal="center" vertical="center"/>
    </xf>
    <xf numFmtId="43" fontId="8" fillId="0" borderId="12" xfId="1" applyFont="1" applyBorder="1" applyAlignment="1">
      <alignment horizontal="center" vertical="center"/>
    </xf>
    <xf numFmtId="43" fontId="17" fillId="0" borderId="10" xfId="1" applyFont="1" applyBorder="1" applyAlignment="1">
      <alignment horizontal="center" vertical="center"/>
    </xf>
    <xf numFmtId="43" fontId="17" fillId="0" borderId="11" xfId="1" applyFont="1" applyBorder="1" applyAlignment="1">
      <alignment horizontal="center" vertical="center"/>
    </xf>
    <xf numFmtId="43" fontId="17" fillId="0" borderId="12" xfId="1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2" borderId="3" xfId="0" applyFont="1" applyFill="1" applyBorder="1" applyAlignment="1">
      <alignment horizontal="right" vertical="center" wrapText="1"/>
    </xf>
    <xf numFmtId="0" fontId="8" fillId="3" borderId="3" xfId="0" applyFont="1" applyFill="1" applyBorder="1" applyAlignment="1">
      <alignment vertical="center" wrapText="1"/>
    </xf>
    <xf numFmtId="43" fontId="8" fillId="0" borderId="10" xfId="1" applyFont="1" applyBorder="1" applyAlignment="1">
      <alignment horizontal="right" vertical="center"/>
    </xf>
    <xf numFmtId="43" fontId="8" fillId="0" borderId="11" xfId="1" applyFont="1" applyBorder="1" applyAlignment="1">
      <alignment horizontal="right" vertical="center"/>
    </xf>
    <xf numFmtId="0" fontId="8" fillId="3" borderId="10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43" fontId="8" fillId="0" borderId="12" xfId="1" applyFont="1" applyBorder="1" applyAlignment="1">
      <alignment horizontal="right" vertical="center"/>
    </xf>
    <xf numFmtId="0" fontId="7" fillId="4" borderId="10" xfId="0" applyFont="1" applyFill="1" applyBorder="1" applyAlignment="1">
      <alignment horizontal="center" vertical="center" textRotation="90" wrapText="1"/>
    </xf>
    <xf numFmtId="0" fontId="7" fillId="4" borderId="11" xfId="0" applyFont="1" applyFill="1" applyBorder="1" applyAlignment="1">
      <alignment horizontal="center" vertical="center" textRotation="90" wrapText="1"/>
    </xf>
    <xf numFmtId="0" fontId="7" fillId="4" borderId="17" xfId="0" applyFont="1" applyFill="1" applyBorder="1" applyAlignment="1">
      <alignment horizontal="center" vertical="center" textRotation="90" wrapText="1"/>
    </xf>
    <xf numFmtId="0" fontId="8" fillId="0" borderId="17" xfId="0" applyFont="1" applyBorder="1" applyAlignment="1">
      <alignment horizontal="left" vertical="center" wrapText="1"/>
    </xf>
    <xf numFmtId="0" fontId="6" fillId="2" borderId="12" xfId="0" applyFont="1" applyFill="1" applyBorder="1" applyAlignment="1">
      <alignment horizontal="right" vertical="center" wrapText="1"/>
    </xf>
    <xf numFmtId="0" fontId="7" fillId="4" borderId="12" xfId="0" applyFont="1" applyFill="1" applyBorder="1" applyAlignment="1">
      <alignment horizontal="center" vertical="center" textRotation="90" wrapText="1"/>
    </xf>
    <xf numFmtId="0" fontId="8" fillId="3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right" vertical="center" wrapText="1"/>
    </xf>
    <xf numFmtId="0" fontId="6" fillId="2" borderId="18" xfId="0" applyFont="1" applyFill="1" applyBorder="1" applyAlignment="1">
      <alignment horizontal="right" vertical="center" wrapText="1"/>
    </xf>
    <xf numFmtId="0" fontId="8" fillId="0" borderId="3" xfId="0" applyFont="1" applyBorder="1" applyAlignment="1">
      <alignment vertical="center" wrapText="1"/>
    </xf>
    <xf numFmtId="0" fontId="8" fillId="3" borderId="10" xfId="0" applyFont="1" applyFill="1" applyBorder="1" applyAlignment="1">
      <alignment horizontal="left" vertical="center" wrapText="1"/>
    </xf>
    <xf numFmtId="0" fontId="8" fillId="3" borderId="11" xfId="0" applyFont="1" applyFill="1" applyBorder="1" applyAlignment="1">
      <alignment horizontal="left" vertical="center" wrapText="1"/>
    </xf>
    <xf numFmtId="0" fontId="8" fillId="3" borderId="12" xfId="0" applyFont="1" applyFill="1" applyBorder="1" applyAlignment="1">
      <alignment horizontal="left" vertical="center" wrapText="1"/>
    </xf>
    <xf numFmtId="0" fontId="7" fillId="4" borderId="3" xfId="0" applyFont="1" applyFill="1" applyBorder="1" applyAlignment="1">
      <alignment horizontal="center" vertical="center"/>
    </xf>
    <xf numFmtId="164" fontId="7" fillId="4" borderId="3" xfId="1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textRotation="90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textRotation="90" wrapText="1"/>
    </xf>
    <xf numFmtId="0" fontId="8" fillId="0" borderId="3" xfId="0" applyFont="1" applyBorder="1" applyAlignment="1">
      <alignment horizontal="left" vertical="center" wrapText="1"/>
    </xf>
    <xf numFmtId="43" fontId="8" fillId="0" borderId="3" xfId="1" applyFont="1" applyBorder="1" applyAlignment="1">
      <alignment horizontal="center" vertical="center"/>
    </xf>
    <xf numFmtId="164" fontId="8" fillId="3" borderId="13" xfId="0" applyNumberFormat="1" applyFont="1" applyFill="1" applyBorder="1" applyAlignment="1">
      <alignment horizontal="center"/>
    </xf>
    <xf numFmtId="164" fontId="8" fillId="3" borderId="14" xfId="0" applyNumberFormat="1" applyFont="1" applyFill="1" applyBorder="1" applyAlignment="1">
      <alignment horizontal="center"/>
    </xf>
    <xf numFmtId="164" fontId="8" fillId="3" borderId="15" xfId="0" applyNumberFormat="1" applyFont="1" applyFill="1" applyBorder="1" applyAlignment="1">
      <alignment horizontal="center"/>
    </xf>
    <xf numFmtId="43" fontId="13" fillId="0" borderId="24" xfId="1" applyFont="1" applyBorder="1" applyAlignment="1">
      <alignment horizontal="right" vertical="center"/>
    </xf>
    <xf numFmtId="0" fontId="18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43" fontId="7" fillId="4" borderId="13" xfId="1" applyFont="1" applyFill="1" applyBorder="1" applyAlignment="1">
      <alignment horizontal="center" vertical="center" wrapText="1"/>
    </xf>
    <xf numFmtId="43" fontId="7" fillId="4" borderId="14" xfId="1" applyFont="1" applyFill="1" applyBorder="1" applyAlignment="1">
      <alignment horizontal="center" vertical="center" wrapText="1"/>
    </xf>
    <xf numFmtId="164" fontId="7" fillId="4" borderId="13" xfId="0" applyNumberFormat="1" applyFont="1" applyFill="1" applyBorder="1" applyAlignment="1">
      <alignment horizontal="center" vertical="center" wrapText="1"/>
    </xf>
    <xf numFmtId="164" fontId="7" fillId="4" borderId="14" xfId="0" applyNumberFormat="1" applyFont="1" applyFill="1" applyBorder="1" applyAlignment="1">
      <alignment horizontal="center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11" xfId="0" applyFont="1" applyBorder="1" applyAlignment="1">
      <alignment horizontal="left" vertical="center" wrapText="1"/>
    </xf>
    <xf numFmtId="0" fontId="17" fillId="0" borderId="12" xfId="0" applyFont="1" applyBorder="1" applyAlignment="1">
      <alignment horizontal="left" vertical="center" wrapText="1"/>
    </xf>
    <xf numFmtId="43" fontId="23" fillId="6" borderId="3" xfId="1" applyFont="1" applyFill="1" applyBorder="1" applyAlignment="1">
      <alignment horizontal="center" vertical="center"/>
    </xf>
  </cellXfs>
  <cellStyles count="18">
    <cellStyle name="Moeda 2" xfId="4"/>
    <cellStyle name="Normal" xfId="0" builtinId="0"/>
    <cellStyle name="Normal 2" xfId="5"/>
    <cellStyle name="Normal 3" xfId="6"/>
    <cellStyle name="Normal 4" xfId="3"/>
    <cellStyle name="Normal 5" xfId="7"/>
    <cellStyle name="Normal 5 2" xfId="8"/>
    <cellStyle name="Porcentagem" xfId="2" builtinId="5"/>
    <cellStyle name="Porcentagem 2" xfId="9"/>
    <cellStyle name="Separador de milhares 2" xfId="10"/>
    <cellStyle name="Vírgula" xfId="1" builtinId="3"/>
    <cellStyle name="Vírgula 2" xfId="12"/>
    <cellStyle name="Vírgula 3" xfId="13"/>
    <cellStyle name="Vírgula 4" xfId="14"/>
    <cellStyle name="Vírgula 5" xfId="15"/>
    <cellStyle name="Vírgula 6" xfId="16"/>
    <cellStyle name="Vírgula 7" xfId="17"/>
    <cellStyle name="Vírgula 8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571500</xdr:colOff>
      <xdr:row>0</xdr:row>
      <xdr:rowOff>0</xdr:rowOff>
    </xdr:from>
    <xdr:to>
      <xdr:col>4</xdr:col>
      <xdr:colOff>12700</xdr:colOff>
      <xdr:row>1</xdr:row>
      <xdr:rowOff>169334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33" t="20497" r="22625" b="23602"/>
        <a:stretch/>
      </xdr:blipFill>
      <xdr:spPr>
        <a:xfrm>
          <a:off x="9918700" y="0"/>
          <a:ext cx="806450" cy="571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247650</xdr:colOff>
      <xdr:row>0</xdr:row>
      <xdr:rowOff>0</xdr:rowOff>
    </xdr:from>
    <xdr:to>
      <xdr:col>11</xdr:col>
      <xdr:colOff>6350</xdr:colOff>
      <xdr:row>2</xdr:row>
      <xdr:rowOff>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33" t="20497" r="22625" b="23602"/>
        <a:stretch/>
      </xdr:blipFill>
      <xdr:spPr>
        <a:xfrm>
          <a:off x="8077200" y="0"/>
          <a:ext cx="806450" cy="571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247650</xdr:colOff>
      <xdr:row>0</xdr:row>
      <xdr:rowOff>0</xdr:rowOff>
    </xdr:from>
    <xdr:to>
      <xdr:col>11</xdr:col>
      <xdr:colOff>6350</xdr:colOff>
      <xdr:row>2</xdr:row>
      <xdr:rowOff>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33" t="20497" r="22625" b="23602"/>
        <a:stretch/>
      </xdr:blipFill>
      <xdr:spPr>
        <a:xfrm>
          <a:off x="7715250" y="0"/>
          <a:ext cx="758825" cy="552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21"/>
  <sheetViews>
    <sheetView showGridLines="0" tabSelected="1" zoomScaleNormal="100" workbookViewId="0">
      <selection activeCell="H8" sqref="H8"/>
    </sheetView>
  </sheetViews>
  <sheetFormatPr defaultRowHeight="15" x14ac:dyDescent="0.25"/>
  <cols>
    <col min="1" max="1" width="11.42578125" customWidth="1"/>
    <col min="2" max="2" width="101.5703125" customWidth="1"/>
    <col min="3" max="4" width="19.5703125" customWidth="1"/>
    <col min="5" max="5" width="9.5703125" customWidth="1"/>
    <col min="6" max="6" width="10.7109375" customWidth="1"/>
    <col min="7" max="7" width="11.42578125" bestFit="1" customWidth="1"/>
    <col min="8" max="8" width="40.7109375" customWidth="1"/>
    <col min="9" max="13" width="28.7109375" customWidth="1"/>
  </cols>
  <sheetData>
    <row r="1" spans="2:9" ht="30.95" customHeight="1" x14ac:dyDescent="0.25">
      <c r="B1" s="74" t="s">
        <v>0</v>
      </c>
      <c r="C1" s="74"/>
      <c r="D1" s="74"/>
      <c r="E1" s="30"/>
    </row>
    <row r="2" spans="2:9" ht="14.1" customHeight="1" x14ac:dyDescent="0.25">
      <c r="B2" s="75" t="s">
        <v>1</v>
      </c>
      <c r="C2" s="75"/>
      <c r="D2" s="75"/>
      <c r="E2" s="13"/>
    </row>
    <row r="3" spans="2:9" ht="7.15" customHeight="1" x14ac:dyDescent="0.25">
      <c r="B3" s="27"/>
      <c r="C3" s="27"/>
      <c r="D3" s="27"/>
      <c r="E3" s="13"/>
    </row>
    <row r="4" spans="2:9" ht="26.1" customHeight="1" x14ac:dyDescent="0.25">
      <c r="B4" s="74" t="s">
        <v>129</v>
      </c>
      <c r="C4" s="74"/>
      <c r="D4" s="74"/>
      <c r="E4" s="30"/>
    </row>
    <row r="5" spans="2:9" ht="16.899999999999999" customHeight="1" x14ac:dyDescent="0.25">
      <c r="B5" s="14"/>
      <c r="D5" s="32" t="s">
        <v>2</v>
      </c>
      <c r="E5" s="15"/>
    </row>
    <row r="6" spans="2:9" ht="27.6" customHeight="1" thickBot="1" x14ac:dyDescent="0.3">
      <c r="B6" s="72" t="s">
        <v>3</v>
      </c>
      <c r="C6" s="73"/>
      <c r="D6" s="73"/>
      <c r="E6" s="8"/>
    </row>
    <row r="7" spans="2:9" ht="15.75" thickBot="1" x14ac:dyDescent="0.3">
      <c r="B7" s="16"/>
      <c r="C7" s="17" t="s">
        <v>4</v>
      </c>
      <c r="D7" s="17" t="s">
        <v>5</v>
      </c>
      <c r="E7" s="8"/>
    </row>
    <row r="8" spans="2:9" ht="25.15" customHeight="1" x14ac:dyDescent="0.25">
      <c r="B8" s="12" t="s">
        <v>6</v>
      </c>
      <c r="C8" s="48">
        <v>200865600</v>
      </c>
      <c r="D8" s="48">
        <v>205234433.99000001</v>
      </c>
      <c r="E8" s="8"/>
      <c r="F8" s="1"/>
    </row>
    <row r="9" spans="2:9" ht="25.15" customHeight="1" x14ac:dyDescent="0.25">
      <c r="B9" s="9" t="s">
        <v>7</v>
      </c>
      <c r="C9" s="48">
        <v>4017360</v>
      </c>
      <c r="D9" s="48">
        <v>4104688.6798000005</v>
      </c>
      <c r="E9" s="34"/>
      <c r="F9" s="1"/>
    </row>
    <row r="10" spans="2:9" ht="25.15" customHeight="1" x14ac:dyDescent="0.25">
      <c r="B10" s="9" t="s">
        <v>8</v>
      </c>
      <c r="C10" s="48">
        <v>196848240</v>
      </c>
      <c r="D10" s="48">
        <v>201129745.31020001</v>
      </c>
      <c r="E10" s="8"/>
      <c r="F10" s="1"/>
      <c r="I10" s="4"/>
    </row>
    <row r="11" spans="2:9" ht="25.15" customHeight="1" x14ac:dyDescent="0.25">
      <c r="B11" s="9" t="s">
        <v>9</v>
      </c>
      <c r="C11" s="48">
        <v>5905560</v>
      </c>
      <c r="D11" s="48">
        <v>6033892.3700000001</v>
      </c>
      <c r="E11" s="8"/>
      <c r="F11" s="1"/>
      <c r="I11" s="4"/>
    </row>
    <row r="12" spans="2:9" ht="25.15" customHeight="1" x14ac:dyDescent="0.25">
      <c r="B12" s="9" t="s">
        <v>10</v>
      </c>
      <c r="C12" s="10">
        <f>C10-C11</f>
        <v>190942680</v>
      </c>
      <c r="D12" s="10">
        <f>D10-D11</f>
        <v>195095852.9402</v>
      </c>
      <c r="E12" s="8"/>
      <c r="F12" s="1"/>
      <c r="G12" s="3"/>
      <c r="H12" s="1"/>
      <c r="I12" s="4"/>
    </row>
    <row r="13" spans="2:9" ht="25.15" customHeight="1" x14ac:dyDescent="0.25">
      <c r="B13" s="9" t="s">
        <v>11</v>
      </c>
      <c r="C13" s="10">
        <f>TRUNC(C12*33.33%)</f>
        <v>63641195</v>
      </c>
      <c r="D13" s="10">
        <f>D12*33.33%</f>
        <v>65025447.784968659</v>
      </c>
      <c r="E13" s="8"/>
      <c r="F13" s="2"/>
      <c r="G13" s="36"/>
      <c r="I13" s="4"/>
    </row>
    <row r="14" spans="2:9" ht="25.15" customHeight="1" x14ac:dyDescent="0.25">
      <c r="B14" s="9" t="s">
        <v>12</v>
      </c>
      <c r="C14" s="10">
        <f>C13/2</f>
        <v>31820597.5</v>
      </c>
      <c r="D14" s="10">
        <f>D12*16.67%</f>
        <v>32522478.685131341</v>
      </c>
      <c r="E14" s="8"/>
      <c r="F14" s="2"/>
      <c r="G14" s="36"/>
      <c r="I14" s="4"/>
    </row>
    <row r="15" spans="2:9" ht="25.15" customHeight="1" x14ac:dyDescent="0.25">
      <c r="B15" s="9" t="s">
        <v>13</v>
      </c>
      <c r="C15" s="70">
        <f>'Quadro A'!J143</f>
        <v>173855924</v>
      </c>
      <c r="D15" s="70">
        <f>'Quadro A'!K143</f>
        <v>261808154.43632206</v>
      </c>
      <c r="E15" s="28"/>
      <c r="F15" s="1"/>
      <c r="I15" s="4"/>
    </row>
    <row r="16" spans="2:9" ht="25.15" customHeight="1" x14ac:dyDescent="0.25">
      <c r="B16" s="11" t="s">
        <v>14</v>
      </c>
      <c r="C16" s="71">
        <f>'Quadro B'!J143</f>
        <v>31949866</v>
      </c>
      <c r="D16" s="71">
        <f>'Quadro B'!K143</f>
        <v>34291326.564364359</v>
      </c>
      <c r="E16" s="28"/>
      <c r="I16" s="4"/>
    </row>
    <row r="17" spans="2:9" ht="15.75" customHeight="1" x14ac:dyDescent="0.25">
      <c r="B17" s="7"/>
      <c r="C17" s="8"/>
      <c r="D17" s="8"/>
      <c r="E17" s="28"/>
      <c r="I17" s="4"/>
    </row>
    <row r="18" spans="2:9" ht="15.75" customHeight="1" x14ac:dyDescent="0.25">
      <c r="B18" s="7"/>
      <c r="C18" s="8"/>
      <c r="D18" s="8"/>
      <c r="E18" s="29"/>
      <c r="I18" s="4"/>
    </row>
    <row r="19" spans="2:9" x14ac:dyDescent="0.25">
      <c r="B19" s="38" t="s">
        <v>15</v>
      </c>
      <c r="C19" s="39">
        <f>C15/$C$12</f>
        <v>0.91051368923909526</v>
      </c>
      <c r="D19" s="39">
        <f>D15/$D$12</f>
        <v>1.3419462817416752</v>
      </c>
      <c r="E19" s="8"/>
      <c r="I19" s="4"/>
    </row>
    <row r="20" spans="2:9" x14ac:dyDescent="0.25">
      <c r="B20" s="40" t="s">
        <v>16</v>
      </c>
      <c r="C20" s="41">
        <f>C16/$C$12</f>
        <v>0.1673270009617546</v>
      </c>
      <c r="D20" s="41">
        <f>D16/$D$12</f>
        <v>0.17576655806658895</v>
      </c>
      <c r="E20" s="8"/>
      <c r="I20" s="4"/>
    </row>
    <row r="21" spans="2:9" x14ac:dyDescent="0.25">
      <c r="B21" s="7"/>
      <c r="C21" s="8"/>
      <c r="D21" s="8"/>
      <c r="E21" s="8"/>
      <c r="I21" s="4"/>
    </row>
  </sheetData>
  <mergeCells count="4">
    <mergeCell ref="B6:D6"/>
    <mergeCell ref="B4:D4"/>
    <mergeCell ref="B2:D2"/>
    <mergeCell ref="B1:D1"/>
  </mergeCells>
  <printOptions horizontalCentered="1"/>
  <pageMargins left="0.39370078740157483" right="0.39370078740157483" top="0" bottom="0" header="0.31496062992125984" footer="0.31496062992125984"/>
  <pageSetup paperSize="9" scale="9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45"/>
  <sheetViews>
    <sheetView showGridLines="0" topLeftCell="B1" zoomScale="110" zoomScaleNormal="110" workbookViewId="0">
      <selection activeCell="B5" sqref="B5:K5"/>
    </sheetView>
  </sheetViews>
  <sheetFormatPr defaultRowHeight="15" x14ac:dyDescent="0.25"/>
  <cols>
    <col min="1" max="1" width="6.28515625" customWidth="1"/>
    <col min="2" max="2" width="3.7109375" customWidth="1"/>
    <col min="3" max="3" width="15.5703125" customWidth="1"/>
    <col min="4" max="4" width="14.28515625" customWidth="1"/>
    <col min="5" max="5" width="16.42578125" customWidth="1"/>
    <col min="6" max="6" width="9" style="60" customWidth="1"/>
    <col min="7" max="7" width="10.7109375" style="23" customWidth="1"/>
    <col min="8" max="9" width="10.42578125" style="21" customWidth="1"/>
    <col min="10" max="11" width="15" style="18" customWidth="1"/>
    <col min="12" max="12" width="15.7109375" style="1" bestFit="1" customWidth="1"/>
    <col min="13" max="13" width="10.28515625" bestFit="1" customWidth="1"/>
  </cols>
  <sheetData>
    <row r="1" spans="2:13" ht="30.95" customHeight="1" x14ac:dyDescent="0.25">
      <c r="B1" s="74" t="s">
        <v>0</v>
      </c>
      <c r="C1" s="74"/>
      <c r="D1" s="74"/>
      <c r="E1" s="74"/>
      <c r="F1" s="74"/>
      <c r="G1" s="74"/>
      <c r="H1" s="74"/>
      <c r="I1" s="74"/>
      <c r="J1" s="74"/>
      <c r="K1" s="74"/>
    </row>
    <row r="2" spans="2:13" ht="12.95" customHeight="1" x14ac:dyDescent="0.25">
      <c r="B2" s="75" t="s">
        <v>1</v>
      </c>
      <c r="C2" s="75"/>
      <c r="D2" s="75"/>
      <c r="E2" s="75"/>
      <c r="F2" s="75"/>
      <c r="G2" s="75"/>
      <c r="H2" s="75"/>
      <c r="I2" s="75"/>
      <c r="J2" s="75"/>
      <c r="K2" s="75"/>
    </row>
    <row r="3" spans="2:13" ht="6.95" customHeight="1" x14ac:dyDescent="0.25">
      <c r="B3" s="27"/>
      <c r="C3" s="27"/>
      <c r="D3" s="27"/>
      <c r="E3" s="27"/>
      <c r="F3" s="27"/>
      <c r="G3" s="27"/>
      <c r="H3" s="27"/>
      <c r="I3" s="27"/>
      <c r="J3" s="43"/>
      <c r="K3" s="43"/>
    </row>
    <row r="4" spans="2:13" ht="15.95" customHeight="1" x14ac:dyDescent="0.25">
      <c r="B4" s="126" t="s">
        <v>17</v>
      </c>
      <c r="C4" s="126"/>
      <c r="D4" s="126"/>
      <c r="E4" s="126"/>
      <c r="F4" s="126"/>
      <c r="G4" s="126"/>
      <c r="H4" s="126"/>
      <c r="I4" s="126"/>
      <c r="J4" s="126"/>
      <c r="K4" s="126"/>
    </row>
    <row r="5" spans="2:13" ht="30" customHeight="1" x14ac:dyDescent="0.25">
      <c r="B5" s="125" t="s">
        <v>127</v>
      </c>
      <c r="C5" s="125"/>
      <c r="D5" s="125"/>
      <c r="E5" s="125"/>
      <c r="F5" s="125"/>
      <c r="G5" s="125"/>
      <c r="H5" s="125"/>
      <c r="I5" s="125"/>
      <c r="J5" s="125"/>
      <c r="K5" s="125"/>
    </row>
    <row r="6" spans="2:13" x14ac:dyDescent="0.25">
      <c r="B6" s="5"/>
      <c r="H6" s="15"/>
      <c r="I6" s="15"/>
      <c r="J6" s="124" t="s">
        <v>18</v>
      </c>
      <c r="K6" s="124"/>
    </row>
    <row r="7" spans="2:13" ht="26.45" customHeight="1" x14ac:dyDescent="0.25">
      <c r="B7" s="116" t="s">
        <v>19</v>
      </c>
      <c r="C7" s="117" t="s">
        <v>20</v>
      </c>
      <c r="D7" s="117" t="s">
        <v>21</v>
      </c>
      <c r="E7" s="114" t="s">
        <v>22</v>
      </c>
      <c r="F7" s="115" t="s">
        <v>23</v>
      </c>
      <c r="G7" s="129" t="s">
        <v>24</v>
      </c>
      <c r="H7" s="130"/>
      <c r="I7" s="130"/>
      <c r="J7" s="127" t="s">
        <v>25</v>
      </c>
      <c r="K7" s="128"/>
    </row>
    <row r="8" spans="2:13" ht="20.25" customHeight="1" x14ac:dyDescent="0.25">
      <c r="B8" s="116"/>
      <c r="C8" s="117"/>
      <c r="D8" s="117"/>
      <c r="E8" s="114"/>
      <c r="F8" s="115"/>
      <c r="G8" s="24" t="s">
        <v>26</v>
      </c>
      <c r="H8" s="24" t="s">
        <v>27</v>
      </c>
      <c r="I8" s="24" t="s">
        <v>28</v>
      </c>
      <c r="J8" s="33" t="s">
        <v>29</v>
      </c>
      <c r="K8" s="33" t="s">
        <v>30</v>
      </c>
    </row>
    <row r="9" spans="2:13" ht="12" customHeight="1" x14ac:dyDescent="0.25">
      <c r="B9" s="101" t="s">
        <v>31</v>
      </c>
      <c r="C9" s="79" t="s">
        <v>32</v>
      </c>
      <c r="D9" s="97"/>
      <c r="E9" s="31" t="s">
        <v>33</v>
      </c>
      <c r="F9" s="58">
        <v>1512</v>
      </c>
      <c r="G9" s="25" t="s">
        <v>34</v>
      </c>
      <c r="H9" s="19">
        <v>1240575</v>
      </c>
      <c r="I9" s="19">
        <v>1372380</v>
      </c>
      <c r="J9" s="95">
        <v>57746289</v>
      </c>
      <c r="K9" s="95">
        <v>99560354.061029792</v>
      </c>
    </row>
    <row r="10" spans="2:13" ht="12" customHeight="1" x14ac:dyDescent="0.25">
      <c r="B10" s="102"/>
      <c r="C10" s="78"/>
      <c r="D10" s="107"/>
      <c r="E10" s="31" t="s">
        <v>35</v>
      </c>
      <c r="F10" s="58">
        <v>2281</v>
      </c>
      <c r="G10" s="25" t="s">
        <v>34</v>
      </c>
      <c r="H10" s="19">
        <v>2000182</v>
      </c>
      <c r="I10" s="19">
        <v>2199276</v>
      </c>
      <c r="J10" s="100"/>
      <c r="K10" s="100"/>
      <c r="M10" s="26"/>
    </row>
    <row r="11" spans="2:13" ht="12" customHeight="1" x14ac:dyDescent="0.25">
      <c r="B11" s="102"/>
      <c r="C11" s="110" t="s">
        <v>36</v>
      </c>
      <c r="D11" s="94"/>
      <c r="E11" s="31" t="s">
        <v>37</v>
      </c>
      <c r="F11" s="58">
        <v>3291</v>
      </c>
      <c r="G11" s="25" t="s">
        <v>34</v>
      </c>
      <c r="H11" s="19">
        <v>2866624</v>
      </c>
      <c r="I11" s="19">
        <v>3122141</v>
      </c>
      <c r="J11" s="95">
        <v>53908457</v>
      </c>
      <c r="K11" s="95">
        <v>70885322.851699293</v>
      </c>
    </row>
    <row r="12" spans="2:13" ht="12" customHeight="1" x14ac:dyDescent="0.25">
      <c r="B12" s="102"/>
      <c r="C12" s="110"/>
      <c r="D12" s="94"/>
      <c r="E12" s="31" t="s">
        <v>38</v>
      </c>
      <c r="F12" s="58">
        <v>1319</v>
      </c>
      <c r="G12" s="25" t="s">
        <v>34</v>
      </c>
      <c r="H12" s="19">
        <v>1134750</v>
      </c>
      <c r="I12" s="19">
        <v>1307872</v>
      </c>
      <c r="J12" s="100"/>
      <c r="K12" s="100"/>
    </row>
    <row r="13" spans="2:13" ht="12" customHeight="1" x14ac:dyDescent="0.25">
      <c r="B13" s="102"/>
      <c r="C13" s="31" t="s">
        <v>39</v>
      </c>
      <c r="D13" s="35"/>
      <c r="E13" s="31" t="s">
        <v>40</v>
      </c>
      <c r="F13" s="58">
        <v>0</v>
      </c>
      <c r="G13" s="25" t="s">
        <v>34</v>
      </c>
      <c r="H13" s="19">
        <v>0</v>
      </c>
      <c r="I13" s="19">
        <v>0</v>
      </c>
      <c r="J13" s="44">
        <v>0</v>
      </c>
      <c r="K13" s="44">
        <v>0</v>
      </c>
    </row>
    <row r="14" spans="2:13" ht="12" customHeight="1" x14ac:dyDescent="0.25">
      <c r="B14" s="102"/>
      <c r="C14" s="110" t="s">
        <v>41</v>
      </c>
      <c r="D14" s="94"/>
      <c r="E14" s="31" t="s">
        <v>42</v>
      </c>
      <c r="F14" s="58">
        <v>92</v>
      </c>
      <c r="G14" s="25" t="s">
        <v>34</v>
      </c>
      <c r="H14" s="19">
        <v>53800</v>
      </c>
      <c r="I14" s="19">
        <v>42589</v>
      </c>
      <c r="J14" s="95">
        <v>2957663</v>
      </c>
      <c r="K14" s="95">
        <v>2766486.8408560683</v>
      </c>
    </row>
    <row r="15" spans="2:13" ht="22.5" x14ac:dyDescent="0.25">
      <c r="B15" s="102"/>
      <c r="C15" s="110"/>
      <c r="D15" s="94"/>
      <c r="E15" s="31" t="s">
        <v>43</v>
      </c>
      <c r="F15" s="58">
        <v>57</v>
      </c>
      <c r="G15" s="25" t="s">
        <v>34</v>
      </c>
      <c r="H15" s="19">
        <v>40800</v>
      </c>
      <c r="I15" s="19">
        <v>29074</v>
      </c>
      <c r="J15" s="96"/>
      <c r="K15" s="96"/>
    </row>
    <row r="16" spans="2:13" ht="20.45" customHeight="1" x14ac:dyDescent="0.25">
      <c r="B16" s="102"/>
      <c r="C16" s="110"/>
      <c r="D16" s="94"/>
      <c r="E16" s="31" t="s">
        <v>44</v>
      </c>
      <c r="F16" s="58">
        <v>16</v>
      </c>
      <c r="G16" s="25" t="s">
        <v>34</v>
      </c>
      <c r="H16" s="19">
        <v>10200</v>
      </c>
      <c r="I16" s="19">
        <v>9234</v>
      </c>
      <c r="J16" s="96"/>
      <c r="K16" s="96"/>
    </row>
    <row r="17" spans="2:11" ht="12" customHeight="1" x14ac:dyDescent="0.25">
      <c r="B17" s="102"/>
      <c r="C17" s="110"/>
      <c r="D17" s="94"/>
      <c r="E17" s="31" t="s">
        <v>45</v>
      </c>
      <c r="F17" s="58">
        <v>237</v>
      </c>
      <c r="G17" s="25" t="s">
        <v>34</v>
      </c>
      <c r="H17" s="19">
        <v>148920</v>
      </c>
      <c r="I17" s="19">
        <v>94229</v>
      </c>
      <c r="J17" s="100"/>
      <c r="K17" s="100"/>
    </row>
    <row r="18" spans="2:11" ht="15" customHeight="1" x14ac:dyDescent="0.25">
      <c r="B18" s="102"/>
      <c r="C18" s="110" t="s">
        <v>46</v>
      </c>
      <c r="D18" s="79" t="s">
        <v>47</v>
      </c>
      <c r="E18" s="31" t="s">
        <v>48</v>
      </c>
      <c r="F18" s="58">
        <v>1188</v>
      </c>
      <c r="G18" s="25" t="s">
        <v>34</v>
      </c>
      <c r="H18" s="19">
        <v>832032</v>
      </c>
      <c r="I18" s="19">
        <v>708564</v>
      </c>
      <c r="J18" s="86">
        <v>7918742</v>
      </c>
      <c r="K18" s="86">
        <v>7770731.9849276785</v>
      </c>
    </row>
    <row r="19" spans="2:11" x14ac:dyDescent="0.25">
      <c r="B19" s="102"/>
      <c r="C19" s="110"/>
      <c r="D19" s="77"/>
      <c r="E19" s="31" t="s">
        <v>49</v>
      </c>
      <c r="F19" s="58">
        <v>9912</v>
      </c>
      <c r="G19" s="25" t="s">
        <v>34</v>
      </c>
      <c r="H19" s="19">
        <v>49799</v>
      </c>
      <c r="I19" s="19">
        <v>93557</v>
      </c>
      <c r="J19" s="87"/>
      <c r="K19" s="87"/>
    </row>
    <row r="20" spans="2:11" x14ac:dyDescent="0.25">
      <c r="B20" s="102"/>
      <c r="C20" s="110"/>
      <c r="D20" s="78"/>
      <c r="E20" s="31" t="s">
        <v>50</v>
      </c>
      <c r="F20" s="58">
        <v>686</v>
      </c>
      <c r="G20" s="25" t="s">
        <v>51</v>
      </c>
      <c r="H20" s="19">
        <v>573</v>
      </c>
      <c r="I20" s="19">
        <v>926</v>
      </c>
      <c r="J20" s="88"/>
      <c r="K20" s="88"/>
    </row>
    <row r="21" spans="2:11" ht="15" customHeight="1" x14ac:dyDescent="0.25">
      <c r="B21" s="102"/>
      <c r="C21" s="110"/>
      <c r="D21" s="79" t="s">
        <v>52</v>
      </c>
      <c r="E21" s="31" t="s">
        <v>48</v>
      </c>
      <c r="F21" s="58">
        <v>3339</v>
      </c>
      <c r="G21" s="25" t="s">
        <v>34</v>
      </c>
      <c r="H21" s="19">
        <v>431347</v>
      </c>
      <c r="I21" s="19">
        <v>344695</v>
      </c>
      <c r="J21" s="86">
        <v>13007949</v>
      </c>
      <c r="K21" s="86">
        <v>13933078.216582695</v>
      </c>
    </row>
    <row r="22" spans="2:11" x14ac:dyDescent="0.25">
      <c r="B22" s="102"/>
      <c r="C22" s="110"/>
      <c r="D22" s="77"/>
      <c r="E22" s="31" t="s">
        <v>49</v>
      </c>
      <c r="F22" s="58">
        <v>189</v>
      </c>
      <c r="G22" s="25" t="s">
        <v>34</v>
      </c>
      <c r="H22" s="19">
        <v>2105</v>
      </c>
      <c r="I22" s="19">
        <v>1239</v>
      </c>
      <c r="J22" s="87"/>
      <c r="K22" s="87"/>
    </row>
    <row r="23" spans="2:11" x14ac:dyDescent="0.25">
      <c r="B23" s="102"/>
      <c r="C23" s="110"/>
      <c r="D23" s="78"/>
      <c r="E23" s="31" t="s">
        <v>50</v>
      </c>
      <c r="F23" s="58">
        <v>0</v>
      </c>
      <c r="G23" s="25" t="s">
        <v>51</v>
      </c>
      <c r="H23" s="19">
        <v>0</v>
      </c>
      <c r="I23" s="19">
        <v>0</v>
      </c>
      <c r="J23" s="88"/>
      <c r="K23" s="88"/>
    </row>
    <row r="24" spans="2:11" ht="12" customHeight="1" x14ac:dyDescent="0.25">
      <c r="B24" s="102"/>
      <c r="C24" s="110"/>
      <c r="D24" s="110" t="s">
        <v>53</v>
      </c>
      <c r="E24" s="31" t="s">
        <v>48</v>
      </c>
      <c r="F24" s="58">
        <v>0</v>
      </c>
      <c r="G24" s="25" t="s">
        <v>34</v>
      </c>
      <c r="H24" s="19">
        <v>126000</v>
      </c>
      <c r="I24" s="19">
        <v>0</v>
      </c>
      <c r="J24" s="95">
        <v>542034</v>
      </c>
      <c r="K24" s="95">
        <v>179997.95480695256</v>
      </c>
    </row>
    <row r="25" spans="2:11" ht="12" customHeight="1" x14ac:dyDescent="0.25">
      <c r="B25" s="102"/>
      <c r="C25" s="110"/>
      <c r="D25" s="110"/>
      <c r="E25" s="31" t="s">
        <v>49</v>
      </c>
      <c r="F25" s="58">
        <v>11116</v>
      </c>
      <c r="G25" s="25" t="s">
        <v>34</v>
      </c>
      <c r="H25" s="19">
        <v>31310</v>
      </c>
      <c r="I25" s="19">
        <v>27282</v>
      </c>
      <c r="J25" s="96"/>
      <c r="K25" s="96"/>
    </row>
    <row r="26" spans="2:11" ht="12" customHeight="1" x14ac:dyDescent="0.25">
      <c r="B26" s="102"/>
      <c r="C26" s="110"/>
      <c r="D26" s="110"/>
      <c r="E26" s="31" t="s">
        <v>50</v>
      </c>
      <c r="F26" s="58">
        <v>0</v>
      </c>
      <c r="G26" s="25" t="s">
        <v>51</v>
      </c>
      <c r="H26" s="19">
        <v>0</v>
      </c>
      <c r="I26" s="19">
        <v>0</v>
      </c>
      <c r="J26" s="96"/>
      <c r="K26" s="100"/>
    </row>
    <row r="27" spans="2:11" ht="12" customHeight="1" x14ac:dyDescent="0.25">
      <c r="B27" s="102"/>
      <c r="C27" s="131" t="s">
        <v>54</v>
      </c>
      <c r="D27" s="83"/>
      <c r="E27" s="42" t="s">
        <v>48</v>
      </c>
      <c r="F27" s="59">
        <v>388</v>
      </c>
      <c r="G27" s="50" t="s">
        <v>34</v>
      </c>
      <c r="H27" s="51">
        <v>24450</v>
      </c>
      <c r="I27" s="51">
        <v>21674</v>
      </c>
      <c r="J27" s="89">
        <v>542774</v>
      </c>
      <c r="K27" s="89">
        <v>580188.13198342768</v>
      </c>
    </row>
    <row r="28" spans="2:11" ht="12" customHeight="1" x14ac:dyDescent="0.25">
      <c r="B28" s="102"/>
      <c r="C28" s="132"/>
      <c r="D28" s="84"/>
      <c r="E28" s="42" t="s">
        <v>49</v>
      </c>
      <c r="F28" s="59">
        <v>103</v>
      </c>
      <c r="G28" s="50" t="s">
        <v>34</v>
      </c>
      <c r="H28" s="51">
        <v>448</v>
      </c>
      <c r="I28" s="51">
        <v>342</v>
      </c>
      <c r="J28" s="90"/>
      <c r="K28" s="90"/>
    </row>
    <row r="29" spans="2:11" ht="12" customHeight="1" x14ac:dyDescent="0.25">
      <c r="B29" s="102"/>
      <c r="C29" s="133"/>
      <c r="D29" s="85"/>
      <c r="E29" s="42" t="s">
        <v>50</v>
      </c>
      <c r="F29" s="59">
        <v>0</v>
      </c>
      <c r="G29" s="25" t="s">
        <v>51</v>
      </c>
      <c r="H29" s="51">
        <v>0</v>
      </c>
      <c r="I29" s="51">
        <v>0</v>
      </c>
      <c r="J29" s="91"/>
      <c r="K29" s="91"/>
    </row>
    <row r="30" spans="2:11" ht="12" customHeight="1" x14ac:dyDescent="0.25">
      <c r="B30" s="102"/>
      <c r="C30" s="77" t="s">
        <v>55</v>
      </c>
      <c r="D30" s="79" t="s">
        <v>56</v>
      </c>
      <c r="E30" s="31" t="s">
        <v>48</v>
      </c>
      <c r="F30" s="58">
        <v>305</v>
      </c>
      <c r="G30" s="50" t="s">
        <v>34</v>
      </c>
      <c r="H30" s="19">
        <v>25800</v>
      </c>
      <c r="I30" s="19">
        <v>22222</v>
      </c>
      <c r="J30" s="86">
        <v>428049</v>
      </c>
      <c r="K30" s="86">
        <v>238464.98562153176</v>
      </c>
    </row>
    <row r="31" spans="2:11" ht="12" customHeight="1" x14ac:dyDescent="0.25">
      <c r="B31" s="102"/>
      <c r="C31" s="77"/>
      <c r="D31" s="77"/>
      <c r="E31" s="31" t="s">
        <v>57</v>
      </c>
      <c r="F31" s="58">
        <v>0</v>
      </c>
      <c r="G31" s="25" t="s">
        <v>51</v>
      </c>
      <c r="H31" s="19">
        <v>0</v>
      </c>
      <c r="I31" s="19">
        <v>0</v>
      </c>
      <c r="J31" s="87"/>
      <c r="K31" s="87"/>
    </row>
    <row r="32" spans="2:11" ht="12" customHeight="1" x14ac:dyDescent="0.25">
      <c r="B32" s="102"/>
      <c r="C32" s="77"/>
      <c r="D32" s="77"/>
      <c r="E32" s="31" t="s">
        <v>58</v>
      </c>
      <c r="F32" s="58">
        <v>0</v>
      </c>
      <c r="G32" s="25" t="s">
        <v>51</v>
      </c>
      <c r="H32" s="19">
        <v>2852</v>
      </c>
      <c r="I32" s="19">
        <v>2244</v>
      </c>
      <c r="J32" s="87"/>
      <c r="K32" s="87"/>
    </row>
    <row r="33" spans="2:11" ht="12" customHeight="1" x14ac:dyDescent="0.25">
      <c r="B33" s="102"/>
      <c r="C33" s="77"/>
      <c r="D33" s="77"/>
      <c r="E33" s="31" t="s">
        <v>49</v>
      </c>
      <c r="F33" s="58">
        <v>1815</v>
      </c>
      <c r="G33" s="50" t="s">
        <v>34</v>
      </c>
      <c r="H33" s="19">
        <v>1848</v>
      </c>
      <c r="I33" s="19">
        <v>22056</v>
      </c>
      <c r="J33" s="87"/>
      <c r="K33" s="87"/>
    </row>
    <row r="34" spans="2:11" ht="12" customHeight="1" x14ac:dyDescent="0.25">
      <c r="B34" s="102"/>
      <c r="C34" s="77"/>
      <c r="D34" s="77"/>
      <c r="E34" s="31" t="s">
        <v>50</v>
      </c>
      <c r="F34" s="58">
        <v>714</v>
      </c>
      <c r="G34" s="25" t="s">
        <v>51</v>
      </c>
      <c r="H34" s="19">
        <v>600</v>
      </c>
      <c r="I34" s="19">
        <v>714</v>
      </c>
      <c r="J34" s="87"/>
      <c r="K34" s="87"/>
    </row>
    <row r="35" spans="2:11" ht="12" customHeight="1" x14ac:dyDescent="0.25">
      <c r="B35" s="102"/>
      <c r="C35" s="77"/>
      <c r="D35" s="77"/>
      <c r="E35" s="31" t="s">
        <v>59</v>
      </c>
      <c r="F35" s="58">
        <v>0</v>
      </c>
      <c r="G35" s="53" t="s">
        <v>60</v>
      </c>
      <c r="H35" s="19">
        <v>0</v>
      </c>
      <c r="I35" s="19">
        <v>0</v>
      </c>
      <c r="J35" s="87"/>
      <c r="K35" s="87"/>
    </row>
    <row r="36" spans="2:11" ht="12" customHeight="1" x14ac:dyDescent="0.25">
      <c r="B36" s="102"/>
      <c r="C36" s="77"/>
      <c r="D36" s="78"/>
      <c r="E36" s="31" t="s">
        <v>61</v>
      </c>
      <c r="F36" s="58">
        <v>1797</v>
      </c>
      <c r="G36" s="53" t="s">
        <v>60</v>
      </c>
      <c r="H36" s="19">
        <v>1300</v>
      </c>
      <c r="I36" s="19">
        <v>1797</v>
      </c>
      <c r="J36" s="88"/>
      <c r="K36" s="88"/>
    </row>
    <row r="37" spans="2:11" ht="12" customHeight="1" x14ac:dyDescent="0.25">
      <c r="B37" s="102"/>
      <c r="C37" s="77"/>
      <c r="D37" s="79" t="s">
        <v>62</v>
      </c>
      <c r="E37" s="31" t="s">
        <v>63</v>
      </c>
      <c r="F37" s="58">
        <v>0</v>
      </c>
      <c r="G37" s="25" t="s">
        <v>51</v>
      </c>
      <c r="H37" s="49">
        <v>0</v>
      </c>
      <c r="I37" s="49">
        <v>0</v>
      </c>
      <c r="J37" s="86">
        <v>0</v>
      </c>
      <c r="K37" s="86">
        <v>46975.113777579732</v>
      </c>
    </row>
    <row r="38" spans="2:11" ht="12" customHeight="1" x14ac:dyDescent="0.25">
      <c r="B38" s="102"/>
      <c r="C38" s="77"/>
      <c r="D38" s="77"/>
      <c r="E38" s="31" t="s">
        <v>48</v>
      </c>
      <c r="F38" s="58">
        <v>0</v>
      </c>
      <c r="G38" s="50" t="s">
        <v>34</v>
      </c>
      <c r="H38" s="49">
        <v>0</v>
      </c>
      <c r="I38" s="49">
        <v>0</v>
      </c>
      <c r="J38" s="87"/>
      <c r="K38" s="87"/>
    </row>
    <row r="39" spans="2:11" ht="12" customHeight="1" x14ac:dyDescent="0.25">
      <c r="B39" s="102"/>
      <c r="C39" s="77"/>
      <c r="D39" s="77"/>
      <c r="E39" s="31" t="s">
        <v>57</v>
      </c>
      <c r="F39" s="58">
        <v>0</v>
      </c>
      <c r="G39" s="25" t="s">
        <v>51</v>
      </c>
      <c r="H39" s="49">
        <v>0</v>
      </c>
      <c r="I39" s="49">
        <v>0</v>
      </c>
      <c r="J39" s="87"/>
      <c r="K39" s="87"/>
    </row>
    <row r="40" spans="2:11" ht="12" customHeight="1" x14ac:dyDescent="0.25">
      <c r="B40" s="102"/>
      <c r="C40" s="77"/>
      <c r="D40" s="77"/>
      <c r="E40" s="31" t="s">
        <v>64</v>
      </c>
      <c r="F40" s="58">
        <v>0</v>
      </c>
      <c r="G40" s="25" t="s">
        <v>51</v>
      </c>
      <c r="H40" s="49">
        <v>0</v>
      </c>
      <c r="I40" s="19">
        <v>1284</v>
      </c>
      <c r="J40" s="87"/>
      <c r="K40" s="87"/>
    </row>
    <row r="41" spans="2:11" ht="12" customHeight="1" x14ac:dyDescent="0.25">
      <c r="B41" s="102"/>
      <c r="C41" s="77"/>
      <c r="D41" s="77"/>
      <c r="E41" s="31" t="s">
        <v>49</v>
      </c>
      <c r="F41" s="58">
        <v>0</v>
      </c>
      <c r="G41" s="50" t="s">
        <v>34</v>
      </c>
      <c r="H41" s="49">
        <v>0</v>
      </c>
      <c r="I41" s="49">
        <v>0</v>
      </c>
      <c r="J41" s="87"/>
      <c r="K41" s="87"/>
    </row>
    <row r="42" spans="2:11" ht="12" customHeight="1" x14ac:dyDescent="0.25">
      <c r="B42" s="102"/>
      <c r="C42" s="77"/>
      <c r="D42" s="77"/>
      <c r="E42" s="31" t="s">
        <v>50</v>
      </c>
      <c r="F42" s="58">
        <v>0</v>
      </c>
      <c r="G42" s="25" t="s">
        <v>51</v>
      </c>
      <c r="H42" s="49">
        <v>0</v>
      </c>
      <c r="I42" s="49">
        <v>0</v>
      </c>
      <c r="J42" s="87"/>
      <c r="K42" s="87"/>
    </row>
    <row r="43" spans="2:11" ht="12" customHeight="1" x14ac:dyDescent="0.25">
      <c r="B43" s="102"/>
      <c r="C43" s="77"/>
      <c r="D43" s="77"/>
      <c r="E43" s="31" t="s">
        <v>59</v>
      </c>
      <c r="F43" s="58">
        <v>0</v>
      </c>
      <c r="G43" s="53" t="s">
        <v>60</v>
      </c>
      <c r="H43" s="49">
        <v>0</v>
      </c>
      <c r="I43" s="49">
        <v>0</v>
      </c>
      <c r="J43" s="87"/>
      <c r="K43" s="87"/>
    </row>
    <row r="44" spans="2:11" ht="12" customHeight="1" x14ac:dyDescent="0.25">
      <c r="B44" s="102"/>
      <c r="C44" s="77"/>
      <c r="D44" s="78"/>
      <c r="E44" s="31" t="s">
        <v>61</v>
      </c>
      <c r="F44" s="58">
        <v>0</v>
      </c>
      <c r="G44" s="53" t="s">
        <v>60</v>
      </c>
      <c r="H44" s="49">
        <v>0</v>
      </c>
      <c r="I44" s="49">
        <v>0</v>
      </c>
      <c r="J44" s="88"/>
      <c r="K44" s="88"/>
    </row>
    <row r="45" spans="2:11" ht="12" customHeight="1" x14ac:dyDescent="0.25">
      <c r="B45" s="102"/>
      <c r="C45" s="77"/>
      <c r="D45" s="79" t="s">
        <v>65</v>
      </c>
      <c r="E45" s="31" t="s">
        <v>48</v>
      </c>
      <c r="F45" s="58">
        <v>0</v>
      </c>
      <c r="G45" s="50" t="s">
        <v>34</v>
      </c>
      <c r="H45" s="19">
        <v>0</v>
      </c>
      <c r="I45" s="19">
        <v>0</v>
      </c>
      <c r="J45" s="86">
        <v>1278880</v>
      </c>
      <c r="K45" s="86">
        <v>862604.93900963943</v>
      </c>
    </row>
    <row r="46" spans="2:11" ht="12" customHeight="1" x14ac:dyDescent="0.25">
      <c r="B46" s="102"/>
      <c r="C46" s="77"/>
      <c r="D46" s="77"/>
      <c r="E46" s="31" t="s">
        <v>57</v>
      </c>
      <c r="F46" s="58">
        <v>50</v>
      </c>
      <c r="G46" s="25" t="s">
        <v>51</v>
      </c>
      <c r="H46" s="19">
        <v>0</v>
      </c>
      <c r="I46" s="19">
        <v>50</v>
      </c>
      <c r="J46" s="87"/>
      <c r="K46" s="87"/>
    </row>
    <row r="47" spans="2:11" ht="12" customHeight="1" x14ac:dyDescent="0.25">
      <c r="B47" s="102"/>
      <c r="C47" s="77"/>
      <c r="D47" s="77"/>
      <c r="E47" s="31" t="s">
        <v>58</v>
      </c>
      <c r="F47" s="58">
        <v>0</v>
      </c>
      <c r="G47" s="25" t="s">
        <v>51</v>
      </c>
      <c r="H47" s="19">
        <v>0</v>
      </c>
      <c r="I47" s="19">
        <v>0</v>
      </c>
      <c r="J47" s="87"/>
      <c r="K47" s="87"/>
    </row>
    <row r="48" spans="2:11" ht="12" customHeight="1" x14ac:dyDescent="0.25">
      <c r="B48" s="102"/>
      <c r="C48" s="77"/>
      <c r="D48" s="77"/>
      <c r="E48" s="31" t="s">
        <v>49</v>
      </c>
      <c r="F48" s="58">
        <v>2910</v>
      </c>
      <c r="G48" s="50" t="s">
        <v>34</v>
      </c>
      <c r="H48" s="19">
        <v>3677</v>
      </c>
      <c r="I48" s="19">
        <v>5374</v>
      </c>
      <c r="J48" s="87"/>
      <c r="K48" s="87"/>
    </row>
    <row r="49" spans="2:11" ht="12" customHeight="1" x14ac:dyDescent="0.25">
      <c r="B49" s="102"/>
      <c r="C49" s="77"/>
      <c r="D49" s="77"/>
      <c r="E49" s="31" t="s">
        <v>50</v>
      </c>
      <c r="F49" s="58">
        <v>965</v>
      </c>
      <c r="G49" s="25" t="s">
        <v>51</v>
      </c>
      <c r="H49" s="19">
        <v>439</v>
      </c>
      <c r="I49" s="19">
        <v>965</v>
      </c>
      <c r="J49" s="87"/>
      <c r="K49" s="87"/>
    </row>
    <row r="50" spans="2:11" ht="12" customHeight="1" x14ac:dyDescent="0.25">
      <c r="B50" s="102"/>
      <c r="C50" s="77"/>
      <c r="D50" s="77"/>
      <c r="E50" s="31" t="s">
        <v>59</v>
      </c>
      <c r="F50" s="58">
        <v>231</v>
      </c>
      <c r="G50" s="53" t="s">
        <v>60</v>
      </c>
      <c r="H50" s="19">
        <v>0</v>
      </c>
      <c r="I50" s="19">
        <v>231</v>
      </c>
      <c r="J50" s="87"/>
      <c r="K50" s="87"/>
    </row>
    <row r="51" spans="2:11" ht="12" customHeight="1" x14ac:dyDescent="0.25">
      <c r="B51" s="102"/>
      <c r="C51" s="77"/>
      <c r="D51" s="77"/>
      <c r="E51" s="31" t="s">
        <v>61</v>
      </c>
      <c r="F51" s="58">
        <v>2545</v>
      </c>
      <c r="G51" s="53" t="s">
        <v>60</v>
      </c>
      <c r="H51" s="19">
        <v>1941</v>
      </c>
      <c r="I51" s="19">
        <v>2545</v>
      </c>
      <c r="J51" s="87"/>
      <c r="K51" s="87"/>
    </row>
    <row r="52" spans="2:11" ht="12" customHeight="1" x14ac:dyDescent="0.25">
      <c r="B52" s="106"/>
      <c r="C52" s="104"/>
      <c r="D52" s="78"/>
      <c r="E52" s="31" t="s">
        <v>66</v>
      </c>
      <c r="F52" s="58">
        <v>11746</v>
      </c>
      <c r="G52" s="53" t="s">
        <v>60</v>
      </c>
      <c r="H52" s="19">
        <v>6640</v>
      </c>
      <c r="I52" s="19">
        <v>11746</v>
      </c>
      <c r="J52" s="88"/>
      <c r="K52" s="88"/>
    </row>
    <row r="53" spans="2:11" ht="12" customHeight="1" x14ac:dyDescent="0.25">
      <c r="B53" s="93" t="s">
        <v>67</v>
      </c>
      <c r="C53" s="105"/>
      <c r="D53" s="93"/>
      <c r="E53" s="93"/>
      <c r="F53" s="61">
        <f>SUM(F9:F52)</f>
        <v>58804</v>
      </c>
      <c r="G53" s="121"/>
      <c r="H53" s="122"/>
      <c r="I53" s="123"/>
      <c r="J53" s="45">
        <f>SUM(J9:J52)</f>
        <v>138330837</v>
      </c>
      <c r="K53" s="45">
        <f>SUM(K9:K52)</f>
        <v>196824205.08029467</v>
      </c>
    </row>
    <row r="54" spans="2:11" ht="12" customHeight="1" x14ac:dyDescent="0.25">
      <c r="B54" s="101" t="s">
        <v>68</v>
      </c>
      <c r="C54" s="79" t="s">
        <v>69</v>
      </c>
      <c r="D54" s="97"/>
      <c r="E54" s="31" t="s">
        <v>48</v>
      </c>
      <c r="F54" s="58">
        <v>74</v>
      </c>
      <c r="G54" s="50" t="s">
        <v>34</v>
      </c>
      <c r="H54" s="19">
        <v>1328</v>
      </c>
      <c r="I54" s="19">
        <v>1555</v>
      </c>
      <c r="J54" s="95">
        <v>1418991</v>
      </c>
      <c r="K54" s="95">
        <v>1276062.6959459034</v>
      </c>
    </row>
    <row r="55" spans="2:11" ht="12" customHeight="1" x14ac:dyDescent="0.25">
      <c r="B55" s="102"/>
      <c r="C55" s="77"/>
      <c r="D55" s="98"/>
      <c r="E55" s="31" t="s">
        <v>70</v>
      </c>
      <c r="F55" s="58">
        <v>1401</v>
      </c>
      <c r="G55" s="22" t="s">
        <v>60</v>
      </c>
      <c r="H55" s="19">
        <v>1045</v>
      </c>
      <c r="I55" s="19">
        <v>1456</v>
      </c>
      <c r="J55" s="96"/>
      <c r="K55" s="96"/>
    </row>
    <row r="56" spans="2:11" ht="12" customHeight="1" x14ac:dyDescent="0.25">
      <c r="B56" s="102"/>
      <c r="C56" s="77"/>
      <c r="D56" s="98"/>
      <c r="E56" s="52" t="s">
        <v>71</v>
      </c>
      <c r="F56" s="58">
        <v>0</v>
      </c>
      <c r="G56" s="25" t="s">
        <v>51</v>
      </c>
      <c r="H56" s="19">
        <v>510</v>
      </c>
      <c r="I56" s="19">
        <v>0</v>
      </c>
      <c r="J56" s="96"/>
      <c r="K56" s="96"/>
    </row>
    <row r="57" spans="2:11" ht="12" customHeight="1" x14ac:dyDescent="0.25">
      <c r="B57" s="102"/>
      <c r="C57" s="77"/>
      <c r="D57" s="98"/>
      <c r="E57" s="31" t="s">
        <v>49</v>
      </c>
      <c r="F57" s="58">
        <v>647</v>
      </c>
      <c r="G57" s="50" t="s">
        <v>34</v>
      </c>
      <c r="H57" s="19">
        <v>1223</v>
      </c>
      <c r="I57" s="19">
        <v>1616</v>
      </c>
      <c r="J57" s="96"/>
      <c r="K57" s="96"/>
    </row>
    <row r="58" spans="2:11" ht="12" customHeight="1" x14ac:dyDescent="0.25">
      <c r="B58" s="102"/>
      <c r="C58" s="77"/>
      <c r="D58" s="98"/>
      <c r="E58" s="31" t="s">
        <v>72</v>
      </c>
      <c r="F58" s="58">
        <v>0</v>
      </c>
      <c r="G58" s="22" t="s">
        <v>60</v>
      </c>
      <c r="H58" s="19">
        <v>20570</v>
      </c>
      <c r="I58" s="19">
        <v>19473</v>
      </c>
      <c r="J58" s="96"/>
      <c r="K58" s="96"/>
    </row>
    <row r="59" spans="2:11" ht="12" customHeight="1" x14ac:dyDescent="0.25">
      <c r="B59" s="102"/>
      <c r="C59" s="77"/>
      <c r="D59" s="98"/>
      <c r="E59" s="31" t="s">
        <v>50</v>
      </c>
      <c r="F59" s="58">
        <v>0</v>
      </c>
      <c r="G59" s="25" t="s">
        <v>51</v>
      </c>
      <c r="H59" s="19">
        <v>2559</v>
      </c>
      <c r="I59" s="19">
        <v>6244</v>
      </c>
      <c r="J59" s="96"/>
      <c r="K59" s="96"/>
    </row>
    <row r="60" spans="2:11" ht="12" customHeight="1" x14ac:dyDescent="0.25">
      <c r="B60" s="102"/>
      <c r="C60" s="77"/>
      <c r="D60" s="98"/>
      <c r="E60" s="31" t="s">
        <v>59</v>
      </c>
      <c r="F60" s="58">
        <v>0</v>
      </c>
      <c r="G60" s="22" t="s">
        <v>60</v>
      </c>
      <c r="H60" s="19">
        <v>5458</v>
      </c>
      <c r="I60" s="19">
        <v>6081</v>
      </c>
      <c r="J60" s="96"/>
      <c r="K60" s="96"/>
    </row>
    <row r="61" spans="2:11" ht="12" customHeight="1" x14ac:dyDescent="0.25">
      <c r="B61" s="102"/>
      <c r="C61" s="77"/>
      <c r="D61" s="98"/>
      <c r="E61" s="37" t="s">
        <v>73</v>
      </c>
      <c r="F61" s="58">
        <v>0</v>
      </c>
      <c r="G61" s="25" t="s">
        <v>51</v>
      </c>
      <c r="H61" s="19">
        <v>0</v>
      </c>
      <c r="I61" s="19">
        <v>0</v>
      </c>
      <c r="J61" s="96"/>
      <c r="K61" s="96"/>
    </row>
    <row r="62" spans="2:11" ht="12" customHeight="1" x14ac:dyDescent="0.25">
      <c r="B62" s="103"/>
      <c r="C62" s="104"/>
      <c r="D62" s="99"/>
      <c r="E62" s="52" t="s">
        <v>74</v>
      </c>
      <c r="F62" s="58">
        <v>0</v>
      </c>
      <c r="G62" s="22" t="s">
        <v>60</v>
      </c>
      <c r="H62" s="19">
        <v>0</v>
      </c>
      <c r="I62" s="19">
        <v>0</v>
      </c>
      <c r="J62" s="96"/>
      <c r="K62" s="96"/>
    </row>
    <row r="63" spans="2:11" ht="12" customHeight="1" x14ac:dyDescent="0.25">
      <c r="B63" s="108" t="s">
        <v>75</v>
      </c>
      <c r="C63" s="108"/>
      <c r="D63" s="108"/>
      <c r="E63" s="109"/>
      <c r="F63" s="61">
        <f>SUM(F54:F62)</f>
        <v>2122</v>
      </c>
      <c r="G63" s="121"/>
      <c r="H63" s="122"/>
      <c r="I63" s="123"/>
      <c r="J63" s="45">
        <f t="shared" ref="J63:K63" si="0">SUM(J54:J62)</f>
        <v>1418991</v>
      </c>
      <c r="K63" s="45">
        <f t="shared" si="0"/>
        <v>1276062.6959459034</v>
      </c>
    </row>
    <row r="64" spans="2:11" ht="12" customHeight="1" x14ac:dyDescent="0.25">
      <c r="B64" s="118" t="s">
        <v>76</v>
      </c>
      <c r="C64" s="77" t="s">
        <v>77</v>
      </c>
      <c r="D64" s="76" t="s">
        <v>78</v>
      </c>
      <c r="E64" s="37" t="s">
        <v>63</v>
      </c>
      <c r="F64" s="58">
        <v>0</v>
      </c>
      <c r="G64" s="54" t="s">
        <v>51</v>
      </c>
      <c r="H64" s="19">
        <v>285</v>
      </c>
      <c r="I64" s="19">
        <v>1639</v>
      </c>
      <c r="J64" s="80">
        <v>118885</v>
      </c>
      <c r="K64" s="80">
        <v>43043.65771986141</v>
      </c>
    </row>
    <row r="65" spans="2:11" ht="12" customHeight="1" x14ac:dyDescent="0.25">
      <c r="B65" s="102"/>
      <c r="C65" s="77"/>
      <c r="D65" s="77"/>
      <c r="E65" s="37" t="s">
        <v>48</v>
      </c>
      <c r="F65" s="58">
        <v>0</v>
      </c>
      <c r="G65" s="50" t="s">
        <v>34</v>
      </c>
      <c r="H65" s="19">
        <v>0</v>
      </c>
      <c r="I65" s="19">
        <v>0</v>
      </c>
      <c r="J65" s="81"/>
      <c r="K65" s="81"/>
    </row>
    <row r="66" spans="2:11" ht="12" customHeight="1" x14ac:dyDescent="0.25">
      <c r="B66" s="102"/>
      <c r="C66" s="77"/>
      <c r="D66" s="77"/>
      <c r="E66" s="37" t="s">
        <v>57</v>
      </c>
      <c r="F66" s="58">
        <v>0</v>
      </c>
      <c r="G66" s="53" t="s">
        <v>60</v>
      </c>
      <c r="H66" s="19">
        <v>190</v>
      </c>
      <c r="I66" s="19">
        <v>9</v>
      </c>
      <c r="J66" s="81"/>
      <c r="K66" s="81"/>
    </row>
    <row r="67" spans="2:11" ht="12" customHeight="1" x14ac:dyDescent="0.25">
      <c r="B67" s="102"/>
      <c r="C67" s="77"/>
      <c r="D67" s="77"/>
      <c r="E67" s="37" t="s">
        <v>58</v>
      </c>
      <c r="F67" s="58">
        <v>0</v>
      </c>
      <c r="G67" s="54" t="s">
        <v>51</v>
      </c>
      <c r="H67" s="19">
        <v>0</v>
      </c>
      <c r="I67" s="19">
        <v>0</v>
      </c>
      <c r="J67" s="81"/>
      <c r="K67" s="81"/>
    </row>
    <row r="68" spans="2:11" ht="12" customHeight="1" x14ac:dyDescent="0.25">
      <c r="B68" s="102"/>
      <c r="C68" s="77"/>
      <c r="D68" s="77"/>
      <c r="E68" s="37" t="s">
        <v>49</v>
      </c>
      <c r="F68" s="58">
        <v>14</v>
      </c>
      <c r="G68" s="54" t="s">
        <v>34</v>
      </c>
      <c r="H68" s="19">
        <v>2957</v>
      </c>
      <c r="I68" s="19">
        <v>280</v>
      </c>
      <c r="J68" s="81"/>
      <c r="K68" s="81"/>
    </row>
    <row r="69" spans="2:11" ht="12" customHeight="1" x14ac:dyDescent="0.25">
      <c r="B69" s="102"/>
      <c r="C69" s="77"/>
      <c r="D69" s="78"/>
      <c r="E69" s="37" t="s">
        <v>50</v>
      </c>
      <c r="F69" s="58">
        <v>85</v>
      </c>
      <c r="G69" s="53" t="s">
        <v>51</v>
      </c>
      <c r="H69" s="19">
        <v>40</v>
      </c>
      <c r="I69" s="19">
        <v>85</v>
      </c>
      <c r="J69" s="82"/>
      <c r="K69" s="82"/>
    </row>
    <row r="70" spans="2:11" ht="12" customHeight="1" x14ac:dyDescent="0.25">
      <c r="B70" s="102"/>
      <c r="C70" s="77"/>
      <c r="D70" s="79" t="s">
        <v>79</v>
      </c>
      <c r="E70" s="37" t="s">
        <v>63</v>
      </c>
      <c r="F70" s="58">
        <v>0</v>
      </c>
      <c r="G70" s="54" t="s">
        <v>51</v>
      </c>
      <c r="H70" s="19">
        <v>1652</v>
      </c>
      <c r="I70" s="19">
        <v>1055</v>
      </c>
      <c r="J70" s="80">
        <v>4743143</v>
      </c>
      <c r="K70" s="80">
        <v>5400973.77007527</v>
      </c>
    </row>
    <row r="71" spans="2:11" ht="12" customHeight="1" x14ac:dyDescent="0.25">
      <c r="B71" s="102"/>
      <c r="C71" s="77"/>
      <c r="D71" s="77"/>
      <c r="E71" s="31" t="s">
        <v>48</v>
      </c>
      <c r="F71" s="58">
        <v>3550</v>
      </c>
      <c r="G71" s="54" t="s">
        <v>34</v>
      </c>
      <c r="H71" s="19">
        <v>162691</v>
      </c>
      <c r="I71" s="19">
        <v>136635</v>
      </c>
      <c r="J71" s="81"/>
      <c r="K71" s="81"/>
    </row>
    <row r="72" spans="2:11" ht="12" customHeight="1" x14ac:dyDescent="0.25">
      <c r="B72" s="102"/>
      <c r="C72" s="77"/>
      <c r="D72" s="77"/>
      <c r="E72" s="31" t="s">
        <v>57</v>
      </c>
      <c r="F72" s="58">
        <v>0</v>
      </c>
      <c r="G72" s="54" t="s">
        <v>60</v>
      </c>
      <c r="H72" s="19">
        <v>335</v>
      </c>
      <c r="I72" s="19">
        <v>321</v>
      </c>
      <c r="J72" s="81"/>
      <c r="K72" s="81"/>
    </row>
    <row r="73" spans="2:11" ht="22.5" x14ac:dyDescent="0.25">
      <c r="B73" s="102"/>
      <c r="C73" s="77"/>
      <c r="D73" s="77"/>
      <c r="E73" s="57" t="s">
        <v>126</v>
      </c>
      <c r="F73" s="58">
        <v>0</v>
      </c>
      <c r="G73" s="54" t="s">
        <v>60</v>
      </c>
      <c r="H73" s="19">
        <v>120</v>
      </c>
      <c r="I73" s="19">
        <v>10</v>
      </c>
      <c r="J73" s="81"/>
      <c r="K73" s="81"/>
    </row>
    <row r="74" spans="2:11" ht="12" customHeight="1" x14ac:dyDescent="0.25">
      <c r="B74" s="102"/>
      <c r="C74" s="77"/>
      <c r="D74" s="77"/>
      <c r="E74" s="31" t="s">
        <v>58</v>
      </c>
      <c r="F74" s="58">
        <v>0</v>
      </c>
      <c r="G74" s="54" t="s">
        <v>51</v>
      </c>
      <c r="H74" s="19">
        <v>0</v>
      </c>
      <c r="I74" s="19">
        <v>0</v>
      </c>
      <c r="J74" s="81"/>
      <c r="K74" s="81"/>
    </row>
    <row r="75" spans="2:11" ht="12" customHeight="1" x14ac:dyDescent="0.25">
      <c r="B75" s="102"/>
      <c r="C75" s="77"/>
      <c r="D75" s="77"/>
      <c r="E75" s="31" t="s">
        <v>49</v>
      </c>
      <c r="F75" s="58">
        <v>137</v>
      </c>
      <c r="G75" s="54" t="s">
        <v>34</v>
      </c>
      <c r="H75" s="19">
        <v>691</v>
      </c>
      <c r="I75" s="19">
        <v>1142</v>
      </c>
      <c r="J75" s="81"/>
      <c r="K75" s="81"/>
    </row>
    <row r="76" spans="2:11" ht="12" customHeight="1" x14ac:dyDescent="0.25">
      <c r="B76" s="102"/>
      <c r="C76" s="77"/>
      <c r="D76" s="78"/>
      <c r="E76" s="31" t="s">
        <v>50</v>
      </c>
      <c r="F76" s="58">
        <v>12</v>
      </c>
      <c r="G76" s="54" t="s">
        <v>51</v>
      </c>
      <c r="H76" s="19">
        <v>12</v>
      </c>
      <c r="I76" s="19">
        <v>12</v>
      </c>
      <c r="J76" s="82"/>
      <c r="K76" s="82"/>
    </row>
    <row r="77" spans="2:11" ht="12" customHeight="1" x14ac:dyDescent="0.25">
      <c r="B77" s="102"/>
      <c r="C77" s="77"/>
      <c r="D77" s="110" t="s">
        <v>80</v>
      </c>
      <c r="E77" s="31" t="s">
        <v>63</v>
      </c>
      <c r="F77" s="58">
        <v>0</v>
      </c>
      <c r="G77" s="54" t="s">
        <v>51</v>
      </c>
      <c r="H77" s="19">
        <v>6287</v>
      </c>
      <c r="I77" s="19">
        <v>7730</v>
      </c>
      <c r="J77" s="80">
        <v>1095613</v>
      </c>
      <c r="K77" s="80">
        <v>650021.0645540629</v>
      </c>
    </row>
    <row r="78" spans="2:11" ht="12" customHeight="1" x14ac:dyDescent="0.25">
      <c r="B78" s="102"/>
      <c r="C78" s="77"/>
      <c r="D78" s="110"/>
      <c r="E78" s="31" t="s">
        <v>48</v>
      </c>
      <c r="F78" s="58">
        <v>213</v>
      </c>
      <c r="G78" s="54" t="s">
        <v>34</v>
      </c>
      <c r="H78" s="19">
        <v>10075</v>
      </c>
      <c r="I78" s="19">
        <v>6956</v>
      </c>
      <c r="J78" s="81"/>
      <c r="K78" s="81"/>
    </row>
    <row r="79" spans="2:11" ht="12" customHeight="1" x14ac:dyDescent="0.25">
      <c r="B79" s="102"/>
      <c r="C79" s="77"/>
      <c r="D79" s="110"/>
      <c r="E79" s="31" t="s">
        <v>57</v>
      </c>
      <c r="F79" s="58">
        <v>0</v>
      </c>
      <c r="G79" s="54" t="s">
        <v>60</v>
      </c>
      <c r="H79" s="19">
        <v>1155</v>
      </c>
      <c r="I79" s="19">
        <v>739</v>
      </c>
      <c r="J79" s="81"/>
      <c r="K79" s="81"/>
    </row>
    <row r="80" spans="2:11" ht="22.5" x14ac:dyDescent="0.25">
      <c r="B80" s="102"/>
      <c r="C80" s="77"/>
      <c r="D80" s="110"/>
      <c r="E80" s="57" t="s">
        <v>126</v>
      </c>
      <c r="F80" s="58">
        <v>0</v>
      </c>
      <c r="G80" s="54" t="s">
        <v>60</v>
      </c>
      <c r="H80" s="19">
        <v>785</v>
      </c>
      <c r="I80" s="19">
        <v>250</v>
      </c>
      <c r="J80" s="81"/>
      <c r="K80" s="81"/>
    </row>
    <row r="81" spans="2:11" ht="12" customHeight="1" x14ac:dyDescent="0.25">
      <c r="B81" s="102"/>
      <c r="C81" s="77"/>
      <c r="D81" s="110"/>
      <c r="E81" s="31" t="s">
        <v>58</v>
      </c>
      <c r="F81" s="58">
        <v>0</v>
      </c>
      <c r="G81" s="54" t="s">
        <v>51</v>
      </c>
      <c r="H81" s="19">
        <v>300</v>
      </c>
      <c r="I81" s="19">
        <v>0</v>
      </c>
      <c r="J81" s="81"/>
      <c r="K81" s="81"/>
    </row>
    <row r="82" spans="2:11" ht="12" customHeight="1" x14ac:dyDescent="0.25">
      <c r="B82" s="102"/>
      <c r="C82" s="77"/>
      <c r="D82" s="110"/>
      <c r="E82" s="31" t="s">
        <v>49</v>
      </c>
      <c r="F82" s="58">
        <v>595</v>
      </c>
      <c r="G82" s="54" t="s">
        <v>34</v>
      </c>
      <c r="H82" s="19">
        <v>9933</v>
      </c>
      <c r="I82" s="19">
        <v>9277</v>
      </c>
      <c r="J82" s="81"/>
      <c r="K82" s="81"/>
    </row>
    <row r="83" spans="2:11" ht="12" customHeight="1" x14ac:dyDescent="0.25">
      <c r="B83" s="102"/>
      <c r="C83" s="78"/>
      <c r="D83" s="110"/>
      <c r="E83" s="31" t="s">
        <v>50</v>
      </c>
      <c r="F83" s="58">
        <v>0</v>
      </c>
      <c r="G83" s="54" t="s">
        <v>51</v>
      </c>
      <c r="H83" s="19">
        <v>60</v>
      </c>
      <c r="I83" s="19">
        <v>0</v>
      </c>
      <c r="J83" s="82"/>
      <c r="K83" s="82"/>
    </row>
    <row r="84" spans="2:11" ht="12" customHeight="1" x14ac:dyDescent="0.25">
      <c r="B84" s="102"/>
      <c r="C84" s="79" t="s">
        <v>81</v>
      </c>
      <c r="D84" s="111"/>
      <c r="E84" s="31" t="s">
        <v>48</v>
      </c>
      <c r="F84" s="58">
        <v>357</v>
      </c>
      <c r="G84" s="54" t="s">
        <v>34</v>
      </c>
      <c r="H84" s="19">
        <v>26013</v>
      </c>
      <c r="I84" s="19">
        <v>23880</v>
      </c>
      <c r="J84" s="80">
        <v>1877733</v>
      </c>
      <c r="K84" s="80">
        <v>1018662.0657093159</v>
      </c>
    </row>
    <row r="85" spans="2:11" ht="12" customHeight="1" x14ac:dyDescent="0.25">
      <c r="B85" s="102"/>
      <c r="C85" s="77"/>
      <c r="D85" s="112"/>
      <c r="E85" s="31" t="s">
        <v>57</v>
      </c>
      <c r="F85" s="58">
        <v>0</v>
      </c>
      <c r="G85" s="54" t="s">
        <v>60</v>
      </c>
      <c r="H85" s="19">
        <v>1981</v>
      </c>
      <c r="I85" s="19">
        <v>1991</v>
      </c>
      <c r="J85" s="81"/>
      <c r="K85" s="81"/>
    </row>
    <row r="86" spans="2:11" ht="12" customHeight="1" x14ac:dyDescent="0.25">
      <c r="B86" s="102"/>
      <c r="C86" s="77"/>
      <c r="D86" s="112"/>
      <c r="E86" s="31" t="s">
        <v>82</v>
      </c>
      <c r="F86" s="58">
        <v>0</v>
      </c>
      <c r="G86" s="54" t="s">
        <v>51</v>
      </c>
      <c r="H86" s="19">
        <v>54545</v>
      </c>
      <c r="I86" s="19">
        <v>45757</v>
      </c>
      <c r="J86" s="81"/>
      <c r="K86" s="81"/>
    </row>
    <row r="87" spans="2:11" ht="12" customHeight="1" x14ac:dyDescent="0.25">
      <c r="B87" s="102"/>
      <c r="C87" s="77"/>
      <c r="D87" s="112"/>
      <c r="E87" s="31" t="s">
        <v>49</v>
      </c>
      <c r="F87" s="58">
        <v>613</v>
      </c>
      <c r="G87" s="54" t="s">
        <v>34</v>
      </c>
      <c r="H87" s="19">
        <v>4211</v>
      </c>
      <c r="I87" s="19">
        <v>1712</v>
      </c>
      <c r="J87" s="81"/>
      <c r="K87" s="81"/>
    </row>
    <row r="88" spans="2:11" ht="12" customHeight="1" x14ac:dyDescent="0.25">
      <c r="B88" s="102"/>
      <c r="C88" s="77"/>
      <c r="D88" s="112"/>
      <c r="E88" s="31" t="s">
        <v>50</v>
      </c>
      <c r="F88" s="58">
        <v>88</v>
      </c>
      <c r="G88" s="54" t="s">
        <v>51</v>
      </c>
      <c r="H88" s="19">
        <v>280</v>
      </c>
      <c r="I88" s="19">
        <v>88</v>
      </c>
      <c r="J88" s="81"/>
      <c r="K88" s="81"/>
    </row>
    <row r="89" spans="2:11" ht="21" customHeight="1" x14ac:dyDescent="0.25">
      <c r="B89" s="102"/>
      <c r="C89" s="78"/>
      <c r="D89" s="113"/>
      <c r="E89" s="31" t="s">
        <v>83</v>
      </c>
      <c r="F89" s="58">
        <v>0</v>
      </c>
      <c r="G89" s="54" t="s">
        <v>60</v>
      </c>
      <c r="H89" s="19">
        <v>15220</v>
      </c>
      <c r="I89" s="19">
        <v>25735</v>
      </c>
      <c r="J89" s="81"/>
      <c r="K89" s="81"/>
    </row>
    <row r="90" spans="2:11" ht="12" customHeight="1" x14ac:dyDescent="0.25">
      <c r="B90" s="102"/>
      <c r="C90" s="79" t="s">
        <v>84</v>
      </c>
      <c r="D90" s="97"/>
      <c r="E90" s="31" t="s">
        <v>63</v>
      </c>
      <c r="F90" s="58">
        <v>0</v>
      </c>
      <c r="G90" s="54" t="s">
        <v>51</v>
      </c>
      <c r="H90" s="19">
        <v>7480</v>
      </c>
      <c r="I90" s="19">
        <v>5386</v>
      </c>
      <c r="J90" s="80">
        <v>3598848</v>
      </c>
      <c r="K90" s="80">
        <v>3379674.474276132</v>
      </c>
    </row>
    <row r="91" spans="2:11" ht="12" customHeight="1" x14ac:dyDescent="0.25">
      <c r="B91" s="102"/>
      <c r="C91" s="77"/>
      <c r="D91" s="98"/>
      <c r="E91" s="31" t="s">
        <v>48</v>
      </c>
      <c r="F91" s="58">
        <v>1855</v>
      </c>
      <c r="G91" s="54" t="s">
        <v>34</v>
      </c>
      <c r="H91" s="19">
        <v>62529</v>
      </c>
      <c r="I91" s="19">
        <v>47506</v>
      </c>
      <c r="J91" s="81"/>
      <c r="K91" s="81"/>
    </row>
    <row r="92" spans="2:11" ht="12" customHeight="1" x14ac:dyDescent="0.25">
      <c r="B92" s="102"/>
      <c r="C92" s="77"/>
      <c r="D92" s="98"/>
      <c r="E92" s="31" t="s">
        <v>57</v>
      </c>
      <c r="F92" s="58">
        <v>0</v>
      </c>
      <c r="G92" s="54" t="s">
        <v>60</v>
      </c>
      <c r="H92" s="19">
        <v>725</v>
      </c>
      <c r="I92" s="19">
        <v>48</v>
      </c>
      <c r="J92" s="81"/>
      <c r="K92" s="81"/>
    </row>
    <row r="93" spans="2:11" ht="12" customHeight="1" x14ac:dyDescent="0.25">
      <c r="B93" s="102"/>
      <c r="C93" s="77"/>
      <c r="D93" s="98"/>
      <c r="E93" s="31" t="s">
        <v>58</v>
      </c>
      <c r="F93" s="58">
        <v>0</v>
      </c>
      <c r="G93" s="54" t="s">
        <v>51</v>
      </c>
      <c r="H93" s="19">
        <v>0</v>
      </c>
      <c r="I93" s="19">
        <v>0</v>
      </c>
      <c r="J93" s="81"/>
      <c r="K93" s="81"/>
    </row>
    <row r="94" spans="2:11" ht="12" customHeight="1" x14ac:dyDescent="0.25">
      <c r="B94" s="102"/>
      <c r="C94" s="77"/>
      <c r="D94" s="98"/>
      <c r="E94" s="31" t="s">
        <v>49</v>
      </c>
      <c r="F94" s="58">
        <v>119</v>
      </c>
      <c r="G94" s="54" t="s">
        <v>34</v>
      </c>
      <c r="H94" s="19">
        <v>582</v>
      </c>
      <c r="I94" s="19">
        <v>625</v>
      </c>
      <c r="J94" s="81"/>
      <c r="K94" s="81"/>
    </row>
    <row r="95" spans="2:11" ht="12" customHeight="1" x14ac:dyDescent="0.25">
      <c r="B95" s="102"/>
      <c r="C95" s="78"/>
      <c r="D95" s="107"/>
      <c r="E95" s="31" t="s">
        <v>50</v>
      </c>
      <c r="F95" s="58">
        <v>0</v>
      </c>
      <c r="G95" s="54" t="s">
        <v>51</v>
      </c>
      <c r="H95" s="19">
        <v>0</v>
      </c>
      <c r="I95" s="19">
        <v>0</v>
      </c>
      <c r="J95" s="82"/>
      <c r="K95" s="82"/>
    </row>
    <row r="96" spans="2:11" ht="12" customHeight="1" x14ac:dyDescent="0.25">
      <c r="B96" s="102"/>
      <c r="C96" s="110" t="s">
        <v>85</v>
      </c>
      <c r="D96" s="94"/>
      <c r="E96" s="31" t="s">
        <v>63</v>
      </c>
      <c r="F96" s="58">
        <v>0</v>
      </c>
      <c r="G96" s="54" t="s">
        <v>51</v>
      </c>
      <c r="H96" s="19">
        <v>19687</v>
      </c>
      <c r="I96" s="19">
        <v>29403</v>
      </c>
      <c r="J96" s="80">
        <v>1598416</v>
      </c>
      <c r="K96" s="80">
        <v>1571624.3021153607</v>
      </c>
    </row>
    <row r="97" spans="2:13" ht="12" customHeight="1" x14ac:dyDescent="0.25">
      <c r="B97" s="102"/>
      <c r="C97" s="110"/>
      <c r="D97" s="94"/>
      <c r="E97" s="31" t="s">
        <v>48</v>
      </c>
      <c r="F97" s="58">
        <v>38</v>
      </c>
      <c r="G97" s="54" t="s">
        <v>34</v>
      </c>
      <c r="H97" s="19">
        <v>810</v>
      </c>
      <c r="I97" s="19">
        <v>1659</v>
      </c>
      <c r="J97" s="81"/>
      <c r="K97" s="81"/>
      <c r="M97" s="26"/>
    </row>
    <row r="98" spans="2:13" ht="12" customHeight="1" x14ac:dyDescent="0.25">
      <c r="B98" s="102"/>
      <c r="C98" s="110"/>
      <c r="D98" s="94"/>
      <c r="E98" s="31" t="s">
        <v>57</v>
      </c>
      <c r="F98" s="58">
        <v>0</v>
      </c>
      <c r="G98" s="54" t="s">
        <v>60</v>
      </c>
      <c r="H98" s="19">
        <v>5616</v>
      </c>
      <c r="I98" s="19">
        <v>8943</v>
      </c>
      <c r="J98" s="81"/>
      <c r="K98" s="81"/>
    </row>
    <row r="99" spans="2:13" ht="12" customHeight="1" x14ac:dyDescent="0.25">
      <c r="B99" s="102"/>
      <c r="C99" s="110"/>
      <c r="D99" s="94"/>
      <c r="E99" s="31" t="s">
        <v>58</v>
      </c>
      <c r="F99" s="58">
        <v>0</v>
      </c>
      <c r="G99" s="54" t="s">
        <v>51</v>
      </c>
      <c r="H99" s="19">
        <v>0</v>
      </c>
      <c r="I99" s="19">
        <v>0</v>
      </c>
      <c r="J99" s="81"/>
      <c r="K99" s="81"/>
    </row>
    <row r="100" spans="2:13" ht="12" customHeight="1" x14ac:dyDescent="0.25">
      <c r="B100" s="102"/>
      <c r="C100" s="110"/>
      <c r="D100" s="94"/>
      <c r="E100" s="31" t="s">
        <v>86</v>
      </c>
      <c r="F100" s="58">
        <v>0</v>
      </c>
      <c r="G100" s="54" t="s">
        <v>60</v>
      </c>
      <c r="H100" s="19">
        <v>8388</v>
      </c>
      <c r="I100" s="19">
        <v>11473</v>
      </c>
      <c r="J100" s="81"/>
      <c r="K100" s="81"/>
    </row>
    <row r="101" spans="2:13" ht="12" customHeight="1" x14ac:dyDescent="0.25">
      <c r="B101" s="102"/>
      <c r="C101" s="110"/>
      <c r="D101" s="94"/>
      <c r="E101" s="31" t="s">
        <v>49</v>
      </c>
      <c r="F101" s="58">
        <v>1997</v>
      </c>
      <c r="G101" s="54" t="s">
        <v>34</v>
      </c>
      <c r="H101" s="19">
        <v>8514</v>
      </c>
      <c r="I101" s="19">
        <v>7505</v>
      </c>
      <c r="J101" s="81"/>
      <c r="K101" s="81"/>
    </row>
    <row r="102" spans="2:13" ht="12" customHeight="1" x14ac:dyDescent="0.25">
      <c r="B102" s="102"/>
      <c r="C102" s="110"/>
      <c r="D102" s="94"/>
      <c r="E102" s="31" t="s">
        <v>50</v>
      </c>
      <c r="F102" s="58">
        <v>31</v>
      </c>
      <c r="G102" s="54" t="s">
        <v>51</v>
      </c>
      <c r="H102" s="19">
        <v>200</v>
      </c>
      <c r="I102" s="19">
        <v>31</v>
      </c>
      <c r="J102" s="81"/>
      <c r="K102" s="81"/>
    </row>
    <row r="103" spans="2:13" ht="12" customHeight="1" x14ac:dyDescent="0.25">
      <c r="B103" s="102"/>
      <c r="C103" s="110" t="s">
        <v>87</v>
      </c>
      <c r="D103" s="94"/>
      <c r="E103" s="31" t="s">
        <v>48</v>
      </c>
      <c r="F103" s="58">
        <v>0</v>
      </c>
      <c r="G103" s="54" t="s">
        <v>34</v>
      </c>
      <c r="H103" s="19">
        <v>0</v>
      </c>
      <c r="I103" s="19">
        <v>0</v>
      </c>
      <c r="J103" s="80">
        <v>303608</v>
      </c>
      <c r="K103" s="80">
        <v>210383.77785331127</v>
      </c>
    </row>
    <row r="104" spans="2:13" ht="12" customHeight="1" x14ac:dyDescent="0.25">
      <c r="B104" s="102"/>
      <c r="C104" s="110"/>
      <c r="D104" s="94"/>
      <c r="E104" s="31" t="s">
        <v>57</v>
      </c>
      <c r="F104" s="58">
        <v>0</v>
      </c>
      <c r="G104" s="54" t="s">
        <v>60</v>
      </c>
      <c r="H104" s="19">
        <v>784</v>
      </c>
      <c r="I104" s="19">
        <v>214</v>
      </c>
      <c r="J104" s="81"/>
      <c r="K104" s="81"/>
    </row>
    <row r="105" spans="2:13" ht="12" customHeight="1" x14ac:dyDescent="0.25">
      <c r="B105" s="102"/>
      <c r="C105" s="110"/>
      <c r="D105" s="94"/>
      <c r="E105" s="31" t="s">
        <v>88</v>
      </c>
      <c r="F105" s="58">
        <v>0</v>
      </c>
      <c r="G105" s="54" t="s">
        <v>51</v>
      </c>
      <c r="H105" s="19">
        <v>7487</v>
      </c>
      <c r="I105" s="19">
        <v>8244</v>
      </c>
      <c r="J105" s="81"/>
      <c r="K105" s="81"/>
    </row>
    <row r="106" spans="2:13" ht="12" customHeight="1" x14ac:dyDescent="0.25">
      <c r="B106" s="102"/>
      <c r="C106" s="110"/>
      <c r="D106" s="94"/>
      <c r="E106" s="31" t="s">
        <v>58</v>
      </c>
      <c r="F106" s="58">
        <v>0</v>
      </c>
      <c r="G106" s="54" t="s">
        <v>51</v>
      </c>
      <c r="H106" s="19">
        <v>0</v>
      </c>
      <c r="I106" s="19">
        <v>0</v>
      </c>
      <c r="J106" s="81"/>
      <c r="K106" s="81"/>
    </row>
    <row r="107" spans="2:13" ht="12.75" customHeight="1" x14ac:dyDescent="0.25">
      <c r="B107" s="102"/>
      <c r="C107" s="110"/>
      <c r="D107" s="94"/>
      <c r="E107" s="31" t="s">
        <v>49</v>
      </c>
      <c r="F107" s="58">
        <v>173</v>
      </c>
      <c r="G107" s="54" t="s">
        <v>34</v>
      </c>
      <c r="H107" s="19">
        <v>4640</v>
      </c>
      <c r="I107" s="19">
        <v>3045</v>
      </c>
      <c r="J107" s="81"/>
      <c r="K107" s="81"/>
    </row>
    <row r="108" spans="2:13" ht="12" customHeight="1" x14ac:dyDescent="0.25">
      <c r="B108" s="102"/>
      <c r="C108" s="110"/>
      <c r="D108" s="94"/>
      <c r="E108" s="31" t="s">
        <v>50</v>
      </c>
      <c r="F108" s="58">
        <v>166</v>
      </c>
      <c r="G108" s="54" t="s">
        <v>51</v>
      </c>
      <c r="H108" s="19">
        <v>460</v>
      </c>
      <c r="I108" s="19">
        <v>166</v>
      </c>
      <c r="J108" s="82"/>
      <c r="K108" s="81"/>
    </row>
    <row r="109" spans="2:13" ht="22.5" x14ac:dyDescent="0.25">
      <c r="B109" s="102"/>
      <c r="C109" s="79" t="s">
        <v>89</v>
      </c>
      <c r="D109" s="97"/>
      <c r="E109" s="31" t="s">
        <v>90</v>
      </c>
      <c r="F109" s="58">
        <v>0</v>
      </c>
      <c r="G109" s="55" t="s">
        <v>91</v>
      </c>
      <c r="H109" s="19">
        <v>150083</v>
      </c>
      <c r="I109" s="19">
        <v>127221</v>
      </c>
      <c r="J109" s="81">
        <v>4043211</v>
      </c>
      <c r="K109" s="80">
        <v>4557307.3115887567</v>
      </c>
    </row>
    <row r="110" spans="2:13" ht="22.5" x14ac:dyDescent="0.25">
      <c r="B110" s="102"/>
      <c r="C110" s="77"/>
      <c r="D110" s="98"/>
      <c r="E110" s="31" t="s">
        <v>92</v>
      </c>
      <c r="F110" s="58">
        <v>13855</v>
      </c>
      <c r="G110" s="55" t="s">
        <v>93</v>
      </c>
      <c r="H110" s="19">
        <v>56373</v>
      </c>
      <c r="I110" s="19">
        <v>66718</v>
      </c>
      <c r="J110" s="81"/>
      <c r="K110" s="81"/>
    </row>
    <row r="111" spans="2:13" x14ac:dyDescent="0.25">
      <c r="B111" s="106"/>
      <c r="C111" s="78"/>
      <c r="D111" s="107"/>
      <c r="E111" s="31" t="s">
        <v>49</v>
      </c>
      <c r="F111" s="58">
        <v>0</v>
      </c>
      <c r="G111" s="55" t="s">
        <v>34</v>
      </c>
      <c r="H111" s="19">
        <v>0</v>
      </c>
      <c r="I111" s="19">
        <v>0</v>
      </c>
      <c r="J111" s="82"/>
      <c r="K111" s="82"/>
    </row>
    <row r="112" spans="2:13" ht="12" customHeight="1" x14ac:dyDescent="0.25">
      <c r="B112" s="93" t="s">
        <v>94</v>
      </c>
      <c r="C112" s="93"/>
      <c r="D112" s="93"/>
      <c r="E112" s="93"/>
      <c r="F112" s="61">
        <f>SUM(F64:F110)</f>
        <v>23898</v>
      </c>
      <c r="G112" s="121"/>
      <c r="H112" s="122"/>
      <c r="I112" s="123"/>
      <c r="J112" s="45">
        <f>SUM(J64:J110)</f>
        <v>17379457</v>
      </c>
      <c r="K112" s="45">
        <f>SUM(K64:K110)</f>
        <v>16831690.423892073</v>
      </c>
    </row>
    <row r="113" spans="2:11" ht="12" customHeight="1" x14ac:dyDescent="0.25">
      <c r="B113" s="102" t="s">
        <v>95</v>
      </c>
      <c r="C113" s="79" t="s">
        <v>96</v>
      </c>
      <c r="D113" s="119" t="s">
        <v>97</v>
      </c>
      <c r="E113" s="31" t="s">
        <v>49</v>
      </c>
      <c r="F113" s="58">
        <v>165</v>
      </c>
      <c r="G113" s="54" t="s">
        <v>34</v>
      </c>
      <c r="H113" s="19">
        <v>2162</v>
      </c>
      <c r="I113" s="19">
        <v>0</v>
      </c>
      <c r="J113" s="120">
        <v>0</v>
      </c>
      <c r="K113" s="86">
        <v>578076.92965432</v>
      </c>
    </row>
    <row r="114" spans="2:11" ht="12" customHeight="1" x14ac:dyDescent="0.25">
      <c r="B114" s="102"/>
      <c r="C114" s="77"/>
      <c r="D114" s="119"/>
      <c r="E114" s="31" t="s">
        <v>50</v>
      </c>
      <c r="F114" s="58">
        <v>38</v>
      </c>
      <c r="G114" s="54" t="s">
        <v>51</v>
      </c>
      <c r="H114" s="19">
        <v>540</v>
      </c>
      <c r="I114" s="19">
        <v>0</v>
      </c>
      <c r="J114" s="120"/>
      <c r="K114" s="88"/>
    </row>
    <row r="115" spans="2:11" ht="12" customHeight="1" x14ac:dyDescent="0.25">
      <c r="B115" s="102"/>
      <c r="C115" s="77"/>
      <c r="D115" s="79" t="s">
        <v>98</v>
      </c>
      <c r="E115" s="31" t="s">
        <v>99</v>
      </c>
      <c r="F115" s="58">
        <v>1415</v>
      </c>
      <c r="G115" s="54" t="s">
        <v>34</v>
      </c>
      <c r="H115" s="19">
        <v>62851</v>
      </c>
      <c r="I115" s="19">
        <v>65284</v>
      </c>
      <c r="J115" s="120">
        <v>5099510</v>
      </c>
      <c r="K115" s="120">
        <v>5471250.9317211378</v>
      </c>
    </row>
    <row r="116" spans="2:11" ht="12" customHeight="1" x14ac:dyDescent="0.25">
      <c r="B116" s="102"/>
      <c r="C116" s="77"/>
      <c r="D116" s="77"/>
      <c r="E116" s="31" t="s">
        <v>100</v>
      </c>
      <c r="F116" s="58">
        <v>2092</v>
      </c>
      <c r="G116" s="54" t="s">
        <v>34</v>
      </c>
      <c r="H116" s="19">
        <v>93008</v>
      </c>
      <c r="I116" s="19">
        <v>64258</v>
      </c>
      <c r="J116" s="120"/>
      <c r="K116" s="120"/>
    </row>
    <row r="117" spans="2:11" ht="12" customHeight="1" x14ac:dyDescent="0.25">
      <c r="B117" s="102"/>
      <c r="C117" s="77"/>
      <c r="D117" s="77"/>
      <c r="E117" s="31" t="s">
        <v>101</v>
      </c>
      <c r="F117" s="58">
        <v>460</v>
      </c>
      <c r="G117" s="54" t="s">
        <v>34</v>
      </c>
      <c r="H117" s="19">
        <v>20801</v>
      </c>
      <c r="I117" s="19">
        <v>19263</v>
      </c>
      <c r="J117" s="120"/>
      <c r="K117" s="120"/>
    </row>
    <row r="118" spans="2:11" ht="24.75" customHeight="1" x14ac:dyDescent="0.25">
      <c r="B118" s="102"/>
      <c r="C118" s="77"/>
      <c r="D118" s="78"/>
      <c r="E118" s="31" t="s">
        <v>102</v>
      </c>
      <c r="F118" s="58">
        <v>1206</v>
      </c>
      <c r="G118" s="54" t="s">
        <v>34</v>
      </c>
      <c r="H118" s="19">
        <v>61427</v>
      </c>
      <c r="I118" s="19">
        <v>52308</v>
      </c>
      <c r="J118" s="120"/>
      <c r="K118" s="120"/>
    </row>
    <row r="119" spans="2:11" ht="12" customHeight="1" x14ac:dyDescent="0.25">
      <c r="B119" s="102"/>
      <c r="C119" s="31" t="s">
        <v>103</v>
      </c>
      <c r="D119" s="35"/>
      <c r="E119" s="31" t="s">
        <v>104</v>
      </c>
      <c r="F119" s="58">
        <v>4359</v>
      </c>
      <c r="G119" s="54" t="s">
        <v>34</v>
      </c>
      <c r="H119" s="19">
        <v>21255</v>
      </c>
      <c r="I119" s="19">
        <v>22479</v>
      </c>
      <c r="J119" s="22">
        <v>0</v>
      </c>
      <c r="K119" s="22">
        <v>9039096.4354668092</v>
      </c>
    </row>
    <row r="120" spans="2:11" ht="12" customHeight="1" x14ac:dyDescent="0.25">
      <c r="B120" s="102"/>
      <c r="C120" s="79" t="s">
        <v>105</v>
      </c>
      <c r="D120" s="79" t="s">
        <v>106</v>
      </c>
      <c r="E120" s="31" t="s">
        <v>107</v>
      </c>
      <c r="F120" s="58">
        <v>5491</v>
      </c>
      <c r="G120" s="54" t="s">
        <v>34</v>
      </c>
      <c r="H120" s="19">
        <v>27120</v>
      </c>
      <c r="I120" s="19">
        <v>24394</v>
      </c>
      <c r="J120" s="120">
        <v>0</v>
      </c>
      <c r="K120" s="120">
        <v>15140492.006269522</v>
      </c>
    </row>
    <row r="121" spans="2:11" ht="12" customHeight="1" x14ac:dyDescent="0.25">
      <c r="B121" s="102"/>
      <c r="C121" s="77"/>
      <c r="D121" s="78"/>
      <c r="E121" s="31" t="s">
        <v>108</v>
      </c>
      <c r="F121" s="58">
        <v>1825</v>
      </c>
      <c r="G121" s="54" t="s">
        <v>34</v>
      </c>
      <c r="H121" s="19">
        <v>2455</v>
      </c>
      <c r="I121" s="19">
        <v>1936</v>
      </c>
      <c r="J121" s="120"/>
      <c r="K121" s="120"/>
    </row>
    <row r="122" spans="2:11" ht="12" customHeight="1" x14ac:dyDescent="0.25">
      <c r="B122" s="102"/>
      <c r="C122" s="77"/>
      <c r="D122" s="31" t="s">
        <v>109</v>
      </c>
      <c r="E122" s="31" t="s">
        <v>110</v>
      </c>
      <c r="F122" s="58">
        <v>3887</v>
      </c>
      <c r="G122" s="54" t="s">
        <v>34</v>
      </c>
      <c r="H122" s="19">
        <v>6004</v>
      </c>
      <c r="I122" s="19">
        <v>3978</v>
      </c>
      <c r="J122" s="22">
        <v>0</v>
      </c>
      <c r="K122" s="22">
        <v>11434640.017532121</v>
      </c>
    </row>
    <row r="123" spans="2:11" ht="12" customHeight="1" x14ac:dyDescent="0.25">
      <c r="B123" s="93" t="s">
        <v>111</v>
      </c>
      <c r="C123" s="93"/>
      <c r="D123" s="93"/>
      <c r="E123" s="93"/>
      <c r="F123" s="61">
        <f>SUM(F113:F122)</f>
        <v>20938</v>
      </c>
      <c r="G123" s="121"/>
      <c r="H123" s="122"/>
      <c r="I123" s="123"/>
      <c r="J123" s="46">
        <f>SUM(J113:J122)</f>
        <v>5099510</v>
      </c>
      <c r="K123" s="46">
        <f>SUM(K113:K122)</f>
        <v>41663556.320643909</v>
      </c>
    </row>
    <row r="124" spans="2:11" ht="12" customHeight="1" x14ac:dyDescent="0.25">
      <c r="B124" s="101" t="s">
        <v>112</v>
      </c>
      <c r="C124" s="79" t="s">
        <v>113</v>
      </c>
      <c r="D124" s="83"/>
      <c r="E124" s="31" t="s">
        <v>48</v>
      </c>
      <c r="F124" s="58">
        <v>7031</v>
      </c>
      <c r="G124" s="22" t="s">
        <v>34</v>
      </c>
      <c r="H124" s="20">
        <v>143749</v>
      </c>
      <c r="I124" s="20">
        <v>188223</v>
      </c>
      <c r="J124" s="96">
        <v>2579543</v>
      </c>
      <c r="K124" s="96">
        <v>1405624.5613200057</v>
      </c>
    </row>
    <row r="125" spans="2:11" ht="12" customHeight="1" x14ac:dyDescent="0.25">
      <c r="B125" s="102"/>
      <c r="C125" s="77"/>
      <c r="D125" s="84"/>
      <c r="E125" s="31" t="s">
        <v>70</v>
      </c>
      <c r="F125" s="58">
        <v>18619</v>
      </c>
      <c r="G125" s="22" t="s">
        <v>60</v>
      </c>
      <c r="H125" s="20">
        <v>12238</v>
      </c>
      <c r="I125" s="20">
        <v>18654</v>
      </c>
      <c r="J125" s="96"/>
      <c r="K125" s="96"/>
    </row>
    <row r="126" spans="2:11" ht="12" customHeight="1" x14ac:dyDescent="0.25">
      <c r="B126" s="102"/>
      <c r="C126" s="77"/>
      <c r="D126" s="84"/>
      <c r="E126" s="31" t="s">
        <v>49</v>
      </c>
      <c r="F126" s="58">
        <v>2144</v>
      </c>
      <c r="G126" s="22" t="s">
        <v>34</v>
      </c>
      <c r="H126" s="20">
        <v>7688</v>
      </c>
      <c r="I126" s="20">
        <v>6889</v>
      </c>
      <c r="J126" s="96"/>
      <c r="K126" s="96"/>
    </row>
    <row r="127" spans="2:11" ht="12" customHeight="1" x14ac:dyDescent="0.25">
      <c r="B127" s="102"/>
      <c r="C127" s="77"/>
      <c r="D127" s="84"/>
      <c r="E127" s="31" t="s">
        <v>50</v>
      </c>
      <c r="F127" s="58">
        <v>2029</v>
      </c>
      <c r="G127" s="22" t="s">
        <v>51</v>
      </c>
      <c r="H127" s="20">
        <v>1712</v>
      </c>
      <c r="I127" s="20">
        <v>2029</v>
      </c>
      <c r="J127" s="96"/>
      <c r="K127" s="96"/>
    </row>
    <row r="128" spans="2:11" ht="12" customHeight="1" x14ac:dyDescent="0.25">
      <c r="B128" s="102"/>
      <c r="C128" s="77"/>
      <c r="D128" s="84"/>
      <c r="E128" s="31" t="s">
        <v>114</v>
      </c>
      <c r="F128" s="58">
        <v>0</v>
      </c>
      <c r="G128" s="22" t="s">
        <v>60</v>
      </c>
      <c r="H128" s="20">
        <v>2091</v>
      </c>
      <c r="I128" s="20">
        <v>2192</v>
      </c>
      <c r="J128" s="96"/>
      <c r="K128" s="96"/>
    </row>
    <row r="129" spans="2:11" ht="16.5" customHeight="1" x14ac:dyDescent="0.25">
      <c r="B129" s="102"/>
      <c r="C129" s="78"/>
      <c r="D129" s="85"/>
      <c r="E129" s="31" t="s">
        <v>59</v>
      </c>
      <c r="F129" s="58">
        <v>0</v>
      </c>
      <c r="G129" s="22" t="s">
        <v>60</v>
      </c>
      <c r="H129" s="20">
        <v>986</v>
      </c>
      <c r="I129" s="20">
        <v>794</v>
      </c>
      <c r="J129" s="100"/>
      <c r="K129" s="100"/>
    </row>
    <row r="130" spans="2:11" x14ac:dyDescent="0.25">
      <c r="B130" s="102"/>
      <c r="C130" s="131" t="s">
        <v>115</v>
      </c>
      <c r="D130" s="131" t="s">
        <v>116</v>
      </c>
      <c r="E130" s="31" t="s">
        <v>48</v>
      </c>
      <c r="F130" s="58">
        <v>1555</v>
      </c>
      <c r="G130" s="22" t="s">
        <v>34</v>
      </c>
      <c r="H130" s="20">
        <v>2478</v>
      </c>
      <c r="I130" s="20">
        <v>3919</v>
      </c>
      <c r="J130" s="95">
        <v>5011063</v>
      </c>
      <c r="K130" s="95">
        <v>82238.312388671911</v>
      </c>
    </row>
    <row r="131" spans="2:11" x14ac:dyDescent="0.25">
      <c r="B131" s="102"/>
      <c r="C131" s="132"/>
      <c r="D131" s="132"/>
      <c r="E131" s="31" t="s">
        <v>70</v>
      </c>
      <c r="F131" s="58">
        <v>506</v>
      </c>
      <c r="G131" s="22" t="s">
        <v>60</v>
      </c>
      <c r="H131" s="20">
        <v>1499</v>
      </c>
      <c r="I131" s="20">
        <v>506</v>
      </c>
      <c r="J131" s="96"/>
      <c r="K131" s="96"/>
    </row>
    <row r="132" spans="2:11" x14ac:dyDescent="0.25">
      <c r="B132" s="102"/>
      <c r="C132" s="132"/>
      <c r="D132" s="132"/>
      <c r="E132" s="31" t="s">
        <v>49</v>
      </c>
      <c r="F132" s="58">
        <v>2526</v>
      </c>
      <c r="G132" s="22" t="s">
        <v>34</v>
      </c>
      <c r="H132" s="20">
        <v>1932</v>
      </c>
      <c r="I132" s="20">
        <v>4535</v>
      </c>
      <c r="J132" s="96"/>
      <c r="K132" s="96"/>
    </row>
    <row r="133" spans="2:11" x14ac:dyDescent="0.25">
      <c r="B133" s="102"/>
      <c r="C133" s="132"/>
      <c r="D133" s="132"/>
      <c r="E133" s="31" t="s">
        <v>72</v>
      </c>
      <c r="F133" s="58">
        <v>0</v>
      </c>
      <c r="G133" s="22" t="s">
        <v>60</v>
      </c>
      <c r="H133" s="20">
        <v>286</v>
      </c>
      <c r="I133" s="20">
        <v>2863</v>
      </c>
      <c r="J133" s="96"/>
      <c r="K133" s="96"/>
    </row>
    <row r="134" spans="2:11" x14ac:dyDescent="0.25">
      <c r="B134" s="102"/>
      <c r="C134" s="133"/>
      <c r="D134" s="133"/>
      <c r="E134" s="31" t="s">
        <v>117</v>
      </c>
      <c r="F134" s="58">
        <v>4139</v>
      </c>
      <c r="G134" s="22" t="s">
        <v>51</v>
      </c>
      <c r="H134" s="20">
        <v>4545</v>
      </c>
      <c r="I134" s="20">
        <v>4139</v>
      </c>
      <c r="J134" s="100"/>
      <c r="K134" s="96"/>
    </row>
    <row r="135" spans="2:11" ht="12" customHeight="1" x14ac:dyDescent="0.25">
      <c r="B135" s="102"/>
      <c r="C135" s="131" t="s">
        <v>118</v>
      </c>
      <c r="D135" s="97"/>
      <c r="E135" s="31" t="s">
        <v>119</v>
      </c>
      <c r="F135" s="58">
        <v>0</v>
      </c>
      <c r="G135" s="22" t="s">
        <v>60</v>
      </c>
      <c r="H135" s="20">
        <v>0</v>
      </c>
      <c r="I135" s="20">
        <v>0</v>
      </c>
      <c r="J135" s="95">
        <v>4036523</v>
      </c>
      <c r="K135" s="95">
        <v>3724777.0418368541</v>
      </c>
    </row>
    <row r="136" spans="2:11" ht="12" customHeight="1" x14ac:dyDescent="0.25">
      <c r="B136" s="102"/>
      <c r="C136" s="132"/>
      <c r="D136" s="98"/>
      <c r="E136" s="31" t="s">
        <v>48</v>
      </c>
      <c r="F136" s="58">
        <v>2905</v>
      </c>
      <c r="G136" s="22" t="s">
        <v>34</v>
      </c>
      <c r="H136" s="20">
        <v>173161</v>
      </c>
      <c r="I136" s="20">
        <v>121926</v>
      </c>
      <c r="J136" s="96"/>
      <c r="K136" s="96"/>
    </row>
    <row r="137" spans="2:11" ht="12" customHeight="1" x14ac:dyDescent="0.25">
      <c r="B137" s="102"/>
      <c r="C137" s="132"/>
      <c r="D137" s="98"/>
      <c r="E137" s="31" t="s">
        <v>70</v>
      </c>
      <c r="F137" s="58">
        <v>3780</v>
      </c>
      <c r="G137" s="22" t="s">
        <v>60</v>
      </c>
      <c r="H137" s="20">
        <v>1907</v>
      </c>
      <c r="I137" s="20">
        <v>3838</v>
      </c>
      <c r="J137" s="96"/>
      <c r="K137" s="96"/>
    </row>
    <row r="138" spans="2:11" ht="12" customHeight="1" x14ac:dyDescent="0.25">
      <c r="B138" s="102"/>
      <c r="C138" s="132"/>
      <c r="D138" s="98"/>
      <c r="E138" s="31" t="s">
        <v>49</v>
      </c>
      <c r="F138" s="58">
        <v>161</v>
      </c>
      <c r="G138" s="22" t="s">
        <v>34</v>
      </c>
      <c r="H138" s="20">
        <v>2388</v>
      </c>
      <c r="I138" s="20">
        <v>627</v>
      </c>
      <c r="J138" s="96"/>
      <c r="K138" s="96"/>
    </row>
    <row r="139" spans="2:11" ht="12" customHeight="1" x14ac:dyDescent="0.25">
      <c r="B139" s="102"/>
      <c r="C139" s="132"/>
      <c r="D139" s="98"/>
      <c r="E139" s="31" t="s">
        <v>50</v>
      </c>
      <c r="F139" s="58">
        <v>0</v>
      </c>
      <c r="G139" s="22" t="s">
        <v>51</v>
      </c>
      <c r="H139" s="20">
        <v>0</v>
      </c>
      <c r="I139" s="20">
        <v>0</v>
      </c>
      <c r="J139" s="96"/>
      <c r="K139" s="96"/>
    </row>
    <row r="140" spans="2:11" ht="12" customHeight="1" x14ac:dyDescent="0.25">
      <c r="B140" s="102"/>
      <c r="C140" s="132"/>
      <c r="D140" s="98"/>
      <c r="E140" s="31" t="s">
        <v>114</v>
      </c>
      <c r="F140" s="58">
        <v>0</v>
      </c>
      <c r="G140" s="22" t="s">
        <v>60</v>
      </c>
      <c r="H140" s="20">
        <v>0</v>
      </c>
      <c r="I140" s="20">
        <v>0</v>
      </c>
      <c r="J140" s="96"/>
      <c r="K140" s="96"/>
    </row>
    <row r="141" spans="2:11" ht="33" customHeight="1" x14ac:dyDescent="0.25">
      <c r="B141" s="106"/>
      <c r="C141" s="133"/>
      <c r="D141" s="107"/>
      <c r="E141" s="31" t="s">
        <v>120</v>
      </c>
      <c r="F141" s="58">
        <v>0</v>
      </c>
      <c r="G141" s="22" t="s">
        <v>60</v>
      </c>
      <c r="H141" s="20">
        <v>0</v>
      </c>
      <c r="I141" s="20">
        <v>0</v>
      </c>
      <c r="J141" s="100"/>
      <c r="K141" s="100"/>
    </row>
    <row r="142" spans="2:11" ht="12" customHeight="1" x14ac:dyDescent="0.25">
      <c r="B142" s="93" t="s">
        <v>121</v>
      </c>
      <c r="C142" s="93"/>
      <c r="D142" s="93"/>
      <c r="E142" s="93"/>
      <c r="F142" s="61">
        <f>SUM(F124:F141)</f>
        <v>45395</v>
      </c>
      <c r="G142" s="121"/>
      <c r="H142" s="122"/>
      <c r="I142" s="123"/>
      <c r="J142" s="45">
        <f t="shared" ref="J142" si="1">SUM(J124:J141)</f>
        <v>11627129</v>
      </c>
      <c r="K142" s="45">
        <f>SUM(K124:K141)</f>
        <v>5212639.9155455315</v>
      </c>
    </row>
    <row r="143" spans="2:11" ht="12" customHeight="1" x14ac:dyDescent="0.25">
      <c r="B143" s="93" t="s">
        <v>122</v>
      </c>
      <c r="C143" s="93"/>
      <c r="D143" s="93"/>
      <c r="E143" s="93"/>
      <c r="F143" s="61">
        <f>F53+F63+F112+F123+F142</f>
        <v>151157</v>
      </c>
      <c r="G143" s="121"/>
      <c r="H143" s="122"/>
      <c r="I143" s="123"/>
      <c r="J143" s="69">
        <f>J53+J63+J112+J123+J142</f>
        <v>173855924</v>
      </c>
      <c r="K143" s="45">
        <f>K53+K63+K112+K123+K142</f>
        <v>261808154.43632206</v>
      </c>
    </row>
    <row r="144" spans="2:11" x14ac:dyDescent="0.25">
      <c r="B144" s="92" t="s">
        <v>123</v>
      </c>
      <c r="C144" s="92"/>
      <c r="D144" s="92"/>
      <c r="E144" s="92"/>
      <c r="F144" s="92"/>
      <c r="G144" s="92"/>
      <c r="H144" s="92"/>
      <c r="I144" s="92"/>
      <c r="J144" s="92"/>
      <c r="K144" s="47"/>
    </row>
    <row r="145" spans="2:2" ht="14.45" customHeight="1" x14ac:dyDescent="0.25">
      <c r="B145" s="6"/>
    </row>
  </sheetData>
  <mergeCells count="123">
    <mergeCell ref="B2:K2"/>
    <mergeCell ref="B1:K1"/>
    <mergeCell ref="K130:K134"/>
    <mergeCell ref="K135:K141"/>
    <mergeCell ref="J6:K6"/>
    <mergeCell ref="B5:K5"/>
    <mergeCell ref="B4:K4"/>
    <mergeCell ref="K96:K102"/>
    <mergeCell ref="K103:K108"/>
    <mergeCell ref="K54:K62"/>
    <mergeCell ref="K77:K83"/>
    <mergeCell ref="K84:K89"/>
    <mergeCell ref="K90:K95"/>
    <mergeCell ref="J7:K7"/>
    <mergeCell ref="G7:I7"/>
    <mergeCell ref="C96:C102"/>
    <mergeCell ref="C84:C89"/>
    <mergeCell ref="C130:C134"/>
    <mergeCell ref="D130:D134"/>
    <mergeCell ref="B113:B122"/>
    <mergeCell ref="D18:D20"/>
    <mergeCell ref="D21:D23"/>
    <mergeCell ref="C27:C29"/>
    <mergeCell ref="C135:C141"/>
    <mergeCell ref="G143:I143"/>
    <mergeCell ref="G142:I142"/>
    <mergeCell ref="G123:I123"/>
    <mergeCell ref="G112:I112"/>
    <mergeCell ref="G63:I63"/>
    <mergeCell ref="G53:I53"/>
    <mergeCell ref="K9:K10"/>
    <mergeCell ref="K11:K12"/>
    <mergeCell ref="K14:K17"/>
    <mergeCell ref="K24:K26"/>
    <mergeCell ref="K124:K129"/>
    <mergeCell ref="J124:J129"/>
    <mergeCell ref="J130:J134"/>
    <mergeCell ref="K21:K23"/>
    <mergeCell ref="K18:K20"/>
    <mergeCell ref="K113:K114"/>
    <mergeCell ref="J21:J23"/>
    <mergeCell ref="J18:J20"/>
    <mergeCell ref="K115:K118"/>
    <mergeCell ref="K120:K121"/>
    <mergeCell ref="D135:D141"/>
    <mergeCell ref="J135:J141"/>
    <mergeCell ref="C90:C95"/>
    <mergeCell ref="D90:D95"/>
    <mergeCell ref="J90:J95"/>
    <mergeCell ref="D103:D108"/>
    <mergeCell ref="D96:D102"/>
    <mergeCell ref="J96:J102"/>
    <mergeCell ref="J103:J108"/>
    <mergeCell ref="B112:E112"/>
    <mergeCell ref="C103:C108"/>
    <mergeCell ref="B124:B141"/>
    <mergeCell ref="D124:D129"/>
    <mergeCell ref="C124:C129"/>
    <mergeCell ref="B64:B111"/>
    <mergeCell ref="D113:D114"/>
    <mergeCell ref="J113:J114"/>
    <mergeCell ref="D115:D118"/>
    <mergeCell ref="C113:C118"/>
    <mergeCell ref="J115:J118"/>
    <mergeCell ref="D109:D111"/>
    <mergeCell ref="D120:D121"/>
    <mergeCell ref="C120:C122"/>
    <mergeCell ref="J120:J121"/>
    <mergeCell ref="E7:E8"/>
    <mergeCell ref="C11:C12"/>
    <mergeCell ref="J9:J10"/>
    <mergeCell ref="J11:J12"/>
    <mergeCell ref="F7:F8"/>
    <mergeCell ref="D11:D12"/>
    <mergeCell ref="B7:B8"/>
    <mergeCell ref="C7:C8"/>
    <mergeCell ref="D7:D8"/>
    <mergeCell ref="C9:C10"/>
    <mergeCell ref="B144:J144"/>
    <mergeCell ref="B142:E142"/>
    <mergeCell ref="B143:E143"/>
    <mergeCell ref="D14:D17"/>
    <mergeCell ref="B123:E123"/>
    <mergeCell ref="J54:J62"/>
    <mergeCell ref="D54:D62"/>
    <mergeCell ref="J14:J17"/>
    <mergeCell ref="J24:J26"/>
    <mergeCell ref="B54:B62"/>
    <mergeCell ref="C54:C62"/>
    <mergeCell ref="B53:E53"/>
    <mergeCell ref="C30:C52"/>
    <mergeCell ref="B9:B52"/>
    <mergeCell ref="D9:D10"/>
    <mergeCell ref="B63:E63"/>
    <mergeCell ref="D24:D26"/>
    <mergeCell ref="C18:C26"/>
    <mergeCell ref="C14:C17"/>
    <mergeCell ref="C64:C83"/>
    <mergeCell ref="D77:D83"/>
    <mergeCell ref="J84:J89"/>
    <mergeCell ref="D84:D89"/>
    <mergeCell ref="J77:J83"/>
    <mergeCell ref="D27:D29"/>
    <mergeCell ref="D30:D36"/>
    <mergeCell ref="D37:D44"/>
    <mergeCell ref="D45:D52"/>
    <mergeCell ref="J30:J36"/>
    <mergeCell ref="K30:K36"/>
    <mergeCell ref="K45:K52"/>
    <mergeCell ref="J45:J52"/>
    <mergeCell ref="J37:J44"/>
    <mergeCell ref="K37:K44"/>
    <mergeCell ref="J27:J29"/>
    <mergeCell ref="K27:K29"/>
    <mergeCell ref="D64:D69"/>
    <mergeCell ref="D70:D76"/>
    <mergeCell ref="J70:J76"/>
    <mergeCell ref="K70:K76"/>
    <mergeCell ref="K64:K69"/>
    <mergeCell ref="J64:J69"/>
    <mergeCell ref="C109:C111"/>
    <mergeCell ref="J109:J111"/>
    <mergeCell ref="K109:K111"/>
  </mergeCells>
  <printOptions horizontalCentered="1"/>
  <pageMargins left="0.39370078740157483" right="0.39370078740157483" top="0" bottom="0" header="0.31496062992125984" footer="0.31496062992125984"/>
  <pageSetup paperSize="9" scale="78" fitToHeight="0" orientation="portrait" r:id="rId1"/>
  <rowBreaks count="1" manualBreakCount="1">
    <brk id="89" min="1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45"/>
  <sheetViews>
    <sheetView showGridLines="0" zoomScale="110" zoomScaleNormal="110" workbookViewId="0">
      <selection activeCell="M6" sqref="M6"/>
    </sheetView>
  </sheetViews>
  <sheetFormatPr defaultRowHeight="15" x14ac:dyDescent="0.25"/>
  <cols>
    <col min="1" max="1" width="6.28515625" customWidth="1"/>
    <col min="2" max="2" width="3.7109375" customWidth="1"/>
    <col min="3" max="3" width="15.5703125" customWidth="1"/>
    <col min="4" max="4" width="14.28515625" customWidth="1"/>
    <col min="5" max="5" width="16.42578125" customWidth="1"/>
    <col min="6" max="6" width="9.140625" style="65" customWidth="1"/>
    <col min="7" max="7" width="10.7109375" style="66" customWidth="1"/>
    <col min="8" max="9" width="10.42578125" style="68" customWidth="1"/>
    <col min="10" max="11" width="15" style="18" customWidth="1"/>
    <col min="12" max="12" width="15.7109375" style="1" bestFit="1" customWidth="1"/>
    <col min="13" max="13" width="10.28515625" bestFit="1" customWidth="1"/>
  </cols>
  <sheetData>
    <row r="1" spans="2:13" ht="30.95" customHeight="1" x14ac:dyDescent="0.25">
      <c r="B1" s="74" t="s">
        <v>0</v>
      </c>
      <c r="C1" s="74"/>
      <c r="D1" s="74"/>
      <c r="E1" s="74"/>
      <c r="F1" s="74"/>
      <c r="G1" s="74"/>
      <c r="H1" s="74"/>
      <c r="I1" s="74"/>
      <c r="J1" s="74"/>
      <c r="K1" s="74"/>
    </row>
    <row r="2" spans="2:13" ht="12.95" customHeight="1" x14ac:dyDescent="0.25">
      <c r="B2" s="75" t="s">
        <v>1</v>
      </c>
      <c r="C2" s="75"/>
      <c r="D2" s="75"/>
      <c r="E2" s="75"/>
      <c r="F2" s="75"/>
      <c r="G2" s="75"/>
      <c r="H2" s="75"/>
      <c r="I2" s="75"/>
      <c r="J2" s="75"/>
      <c r="K2" s="75"/>
    </row>
    <row r="3" spans="2:13" ht="6.95" customHeight="1" x14ac:dyDescent="0.25">
      <c r="B3" s="27"/>
      <c r="C3" s="27"/>
      <c r="D3" s="27"/>
      <c r="E3" s="27"/>
      <c r="F3" s="64"/>
      <c r="G3" s="64"/>
      <c r="H3" s="64"/>
      <c r="I3" s="64"/>
      <c r="J3" s="43"/>
      <c r="K3" s="43"/>
    </row>
    <row r="4" spans="2:13" ht="15.95" customHeight="1" x14ac:dyDescent="0.25">
      <c r="B4" s="126" t="s">
        <v>124</v>
      </c>
      <c r="C4" s="126"/>
      <c r="D4" s="126"/>
      <c r="E4" s="126"/>
      <c r="F4" s="126"/>
      <c r="G4" s="126"/>
      <c r="H4" s="126"/>
      <c r="I4" s="126"/>
      <c r="J4" s="126"/>
      <c r="K4" s="126"/>
    </row>
    <row r="5" spans="2:13" ht="30" customHeight="1" x14ac:dyDescent="0.25">
      <c r="B5" s="125" t="s">
        <v>128</v>
      </c>
      <c r="C5" s="125"/>
      <c r="D5" s="125"/>
      <c r="E5" s="125"/>
      <c r="F5" s="125"/>
      <c r="G5" s="125"/>
      <c r="H5" s="125"/>
      <c r="I5" s="125"/>
      <c r="J5" s="125"/>
      <c r="K5" s="125"/>
    </row>
    <row r="6" spans="2:13" x14ac:dyDescent="0.25">
      <c r="B6" s="5"/>
      <c r="H6" s="64"/>
      <c r="I6" s="64"/>
      <c r="J6" s="124" t="s">
        <v>18</v>
      </c>
      <c r="K6" s="124"/>
    </row>
    <row r="7" spans="2:13" ht="26.45" customHeight="1" x14ac:dyDescent="0.25">
      <c r="B7" s="116" t="s">
        <v>19</v>
      </c>
      <c r="C7" s="117" t="s">
        <v>20</v>
      </c>
      <c r="D7" s="117" t="s">
        <v>21</v>
      </c>
      <c r="E7" s="114" t="s">
        <v>22</v>
      </c>
      <c r="F7" s="115" t="s">
        <v>23</v>
      </c>
      <c r="G7" s="129" t="s">
        <v>24</v>
      </c>
      <c r="H7" s="130"/>
      <c r="I7" s="130"/>
      <c r="J7" s="127" t="s">
        <v>25</v>
      </c>
      <c r="K7" s="128"/>
    </row>
    <row r="8" spans="2:13" ht="20.25" customHeight="1" x14ac:dyDescent="0.25">
      <c r="B8" s="116"/>
      <c r="C8" s="117"/>
      <c r="D8" s="117"/>
      <c r="E8" s="114"/>
      <c r="F8" s="115"/>
      <c r="G8" s="24" t="s">
        <v>26</v>
      </c>
      <c r="H8" s="24" t="s">
        <v>27</v>
      </c>
      <c r="I8" s="24" t="s">
        <v>28</v>
      </c>
      <c r="J8" s="33" t="s">
        <v>29</v>
      </c>
      <c r="K8" s="33" t="s">
        <v>30</v>
      </c>
    </row>
    <row r="9" spans="2:13" ht="12" customHeight="1" x14ac:dyDescent="0.25">
      <c r="B9" s="101" t="s">
        <v>31</v>
      </c>
      <c r="C9" s="79" t="s">
        <v>32</v>
      </c>
      <c r="D9" s="97"/>
      <c r="E9" s="31" t="s">
        <v>33</v>
      </c>
      <c r="F9" s="58">
        <v>111</v>
      </c>
      <c r="G9" s="25" t="s">
        <v>34</v>
      </c>
      <c r="H9" s="62">
        <v>122965</v>
      </c>
      <c r="I9" s="62">
        <v>121085</v>
      </c>
      <c r="J9" s="80">
        <v>6239508</v>
      </c>
      <c r="K9" s="80">
        <v>9167252.8748730347</v>
      </c>
    </row>
    <row r="10" spans="2:13" ht="12" customHeight="1" x14ac:dyDescent="0.25">
      <c r="B10" s="102"/>
      <c r="C10" s="78"/>
      <c r="D10" s="107"/>
      <c r="E10" s="31" t="s">
        <v>35</v>
      </c>
      <c r="F10" s="58">
        <v>194</v>
      </c>
      <c r="G10" s="25" t="s">
        <v>34</v>
      </c>
      <c r="H10" s="62">
        <v>227200</v>
      </c>
      <c r="I10" s="62">
        <v>210965</v>
      </c>
      <c r="J10" s="82"/>
      <c r="K10" s="82"/>
      <c r="M10" s="26"/>
    </row>
    <row r="11" spans="2:13" ht="12" customHeight="1" x14ac:dyDescent="0.25">
      <c r="B11" s="102"/>
      <c r="C11" s="110" t="s">
        <v>36</v>
      </c>
      <c r="D11" s="94"/>
      <c r="E11" s="31" t="s">
        <v>37</v>
      </c>
      <c r="F11" s="58">
        <v>509</v>
      </c>
      <c r="G11" s="25" t="s">
        <v>34</v>
      </c>
      <c r="H11" s="62">
        <v>604137</v>
      </c>
      <c r="I11" s="62">
        <v>524219</v>
      </c>
      <c r="J11" s="80">
        <v>12216001</v>
      </c>
      <c r="K11" s="80">
        <v>13379275.62214773</v>
      </c>
    </row>
    <row r="12" spans="2:13" ht="12" customHeight="1" x14ac:dyDescent="0.25">
      <c r="B12" s="102"/>
      <c r="C12" s="110"/>
      <c r="D12" s="94"/>
      <c r="E12" s="31" t="s">
        <v>38</v>
      </c>
      <c r="F12" s="58">
        <v>266</v>
      </c>
      <c r="G12" s="25" t="s">
        <v>34</v>
      </c>
      <c r="H12" s="62">
        <v>302600</v>
      </c>
      <c r="I12" s="62">
        <v>274113</v>
      </c>
      <c r="J12" s="81"/>
      <c r="K12" s="81"/>
    </row>
    <row r="13" spans="2:13" ht="12" customHeight="1" x14ac:dyDescent="0.25">
      <c r="B13" s="102"/>
      <c r="C13" s="31" t="s">
        <v>39</v>
      </c>
      <c r="D13" s="35"/>
      <c r="E13" s="31" t="s">
        <v>40</v>
      </c>
      <c r="F13" s="58">
        <v>0</v>
      </c>
      <c r="G13" s="25" t="s">
        <v>34</v>
      </c>
      <c r="H13" s="62">
        <v>0</v>
      </c>
      <c r="I13" s="62">
        <v>0</v>
      </c>
      <c r="J13" s="56">
        <v>0</v>
      </c>
      <c r="K13" s="56">
        <v>0</v>
      </c>
    </row>
    <row r="14" spans="2:13" ht="12" customHeight="1" x14ac:dyDescent="0.25">
      <c r="B14" s="102"/>
      <c r="C14" s="110" t="s">
        <v>41</v>
      </c>
      <c r="D14" s="94"/>
      <c r="E14" s="31" t="s">
        <v>42</v>
      </c>
      <c r="F14" s="58">
        <v>92</v>
      </c>
      <c r="G14" s="25" t="s">
        <v>34</v>
      </c>
      <c r="H14" s="62">
        <v>53800</v>
      </c>
      <c r="I14" s="62">
        <v>14128</v>
      </c>
      <c r="J14" s="80">
        <v>2085704</v>
      </c>
      <c r="K14" s="80">
        <v>1674476.3589191118</v>
      </c>
    </row>
    <row r="15" spans="2:13" ht="22.5" x14ac:dyDescent="0.25">
      <c r="B15" s="102"/>
      <c r="C15" s="110"/>
      <c r="D15" s="94"/>
      <c r="E15" s="31" t="s">
        <v>43</v>
      </c>
      <c r="F15" s="58">
        <v>57</v>
      </c>
      <c r="G15" s="25" t="s">
        <v>34</v>
      </c>
      <c r="H15" s="62">
        <v>40800</v>
      </c>
      <c r="I15" s="62">
        <v>2598</v>
      </c>
      <c r="J15" s="81"/>
      <c r="K15" s="81"/>
    </row>
    <row r="16" spans="2:13" ht="20.45" customHeight="1" x14ac:dyDescent="0.25">
      <c r="B16" s="102"/>
      <c r="C16" s="110"/>
      <c r="D16" s="94"/>
      <c r="E16" s="31" t="s">
        <v>44</v>
      </c>
      <c r="F16" s="58">
        <v>16</v>
      </c>
      <c r="G16" s="25" t="s">
        <v>34</v>
      </c>
      <c r="H16" s="62">
        <v>10200</v>
      </c>
      <c r="I16" s="62">
        <v>9234</v>
      </c>
      <c r="J16" s="81"/>
      <c r="K16" s="81"/>
    </row>
    <row r="17" spans="2:11" ht="12" customHeight="1" x14ac:dyDescent="0.25">
      <c r="B17" s="102"/>
      <c r="C17" s="110"/>
      <c r="D17" s="94"/>
      <c r="E17" s="31" t="s">
        <v>45</v>
      </c>
      <c r="F17" s="58">
        <v>237</v>
      </c>
      <c r="G17" s="25" t="s">
        <v>34</v>
      </c>
      <c r="H17" s="62">
        <v>142120</v>
      </c>
      <c r="I17" s="62">
        <v>94229</v>
      </c>
      <c r="J17" s="82"/>
      <c r="K17" s="82"/>
    </row>
    <row r="18" spans="2:11" ht="15" customHeight="1" x14ac:dyDescent="0.25">
      <c r="B18" s="102"/>
      <c r="C18" s="110" t="s">
        <v>46</v>
      </c>
      <c r="D18" s="79" t="s">
        <v>47</v>
      </c>
      <c r="E18" s="31" t="s">
        <v>48</v>
      </c>
      <c r="F18" s="58">
        <v>322</v>
      </c>
      <c r="G18" s="25" t="s">
        <v>34</v>
      </c>
      <c r="H18" s="62">
        <v>277920</v>
      </c>
      <c r="I18" s="62">
        <v>261817</v>
      </c>
      <c r="J18" s="80">
        <v>2170904</v>
      </c>
      <c r="K18" s="80">
        <v>959762.54962181521</v>
      </c>
    </row>
    <row r="19" spans="2:11" x14ac:dyDescent="0.25">
      <c r="B19" s="102"/>
      <c r="C19" s="110"/>
      <c r="D19" s="77"/>
      <c r="E19" s="31" t="s">
        <v>49</v>
      </c>
      <c r="F19" s="58">
        <v>0</v>
      </c>
      <c r="G19" s="25" t="s">
        <v>34</v>
      </c>
      <c r="H19" s="62">
        <v>5699</v>
      </c>
      <c r="I19" s="62">
        <v>0</v>
      </c>
      <c r="J19" s="81"/>
      <c r="K19" s="81"/>
    </row>
    <row r="20" spans="2:11" x14ac:dyDescent="0.25">
      <c r="B20" s="102"/>
      <c r="C20" s="110"/>
      <c r="D20" s="78"/>
      <c r="E20" s="31" t="s">
        <v>50</v>
      </c>
      <c r="F20" s="58">
        <v>0</v>
      </c>
      <c r="G20" s="25" t="s">
        <v>51</v>
      </c>
      <c r="H20" s="62">
        <v>50</v>
      </c>
      <c r="I20" s="62">
        <v>0</v>
      </c>
      <c r="J20" s="82"/>
      <c r="K20" s="82"/>
    </row>
    <row r="21" spans="2:11" ht="15" customHeight="1" x14ac:dyDescent="0.25">
      <c r="B21" s="102"/>
      <c r="C21" s="110"/>
      <c r="D21" s="79" t="s">
        <v>52</v>
      </c>
      <c r="E21" s="31" t="s">
        <v>48</v>
      </c>
      <c r="F21" s="58">
        <v>24</v>
      </c>
      <c r="G21" s="25" t="s">
        <v>34</v>
      </c>
      <c r="H21" s="62">
        <v>0</v>
      </c>
      <c r="I21" s="62">
        <v>4353</v>
      </c>
      <c r="J21" s="134">
        <v>150</v>
      </c>
      <c r="K21" s="134">
        <v>87977.327023578051</v>
      </c>
    </row>
    <row r="22" spans="2:11" x14ac:dyDescent="0.25">
      <c r="B22" s="102"/>
      <c r="C22" s="110"/>
      <c r="D22" s="77"/>
      <c r="E22" s="31" t="s">
        <v>49</v>
      </c>
      <c r="F22" s="58">
        <v>0</v>
      </c>
      <c r="G22" s="25" t="s">
        <v>34</v>
      </c>
      <c r="H22" s="62">
        <v>5</v>
      </c>
      <c r="I22" s="62">
        <v>0</v>
      </c>
      <c r="J22" s="134"/>
      <c r="K22" s="134"/>
    </row>
    <row r="23" spans="2:11" x14ac:dyDescent="0.25">
      <c r="B23" s="102"/>
      <c r="C23" s="110"/>
      <c r="D23" s="78"/>
      <c r="E23" s="31" t="s">
        <v>50</v>
      </c>
      <c r="F23" s="58">
        <v>0</v>
      </c>
      <c r="G23" s="25" t="s">
        <v>51</v>
      </c>
      <c r="H23" s="62">
        <v>0</v>
      </c>
      <c r="I23" s="62">
        <v>0</v>
      </c>
      <c r="J23" s="134"/>
      <c r="K23" s="134"/>
    </row>
    <row r="24" spans="2:11" ht="12" customHeight="1" x14ac:dyDescent="0.25">
      <c r="B24" s="102"/>
      <c r="C24" s="110"/>
      <c r="D24" s="110" t="s">
        <v>53</v>
      </c>
      <c r="E24" s="31" t="s">
        <v>48</v>
      </c>
      <c r="F24" s="58">
        <v>0</v>
      </c>
      <c r="G24" s="25" t="s">
        <v>34</v>
      </c>
      <c r="H24" s="62">
        <v>0</v>
      </c>
      <c r="I24" s="62">
        <v>0</v>
      </c>
      <c r="J24" s="80">
        <v>310</v>
      </c>
      <c r="K24" s="80">
        <v>0</v>
      </c>
    </row>
    <row r="25" spans="2:11" ht="12" customHeight="1" x14ac:dyDescent="0.25">
      <c r="B25" s="102"/>
      <c r="C25" s="110"/>
      <c r="D25" s="110"/>
      <c r="E25" s="31" t="s">
        <v>49</v>
      </c>
      <c r="F25" s="58">
        <v>0</v>
      </c>
      <c r="G25" s="25" t="s">
        <v>34</v>
      </c>
      <c r="H25" s="62">
        <v>90</v>
      </c>
      <c r="I25" s="62">
        <v>0</v>
      </c>
      <c r="J25" s="81"/>
      <c r="K25" s="81"/>
    </row>
    <row r="26" spans="2:11" ht="12" customHeight="1" x14ac:dyDescent="0.25">
      <c r="B26" s="102"/>
      <c r="C26" s="110"/>
      <c r="D26" s="110"/>
      <c r="E26" s="31" t="s">
        <v>50</v>
      </c>
      <c r="F26" s="58">
        <v>0</v>
      </c>
      <c r="G26" s="25" t="s">
        <v>51</v>
      </c>
      <c r="H26" s="62">
        <v>0</v>
      </c>
      <c r="I26" s="62">
        <v>0</v>
      </c>
      <c r="J26" s="81"/>
      <c r="K26" s="81"/>
    </row>
    <row r="27" spans="2:11" ht="12" customHeight="1" x14ac:dyDescent="0.25">
      <c r="B27" s="102"/>
      <c r="C27" s="131" t="s">
        <v>54</v>
      </c>
      <c r="D27" s="83"/>
      <c r="E27" s="42" t="s">
        <v>48</v>
      </c>
      <c r="F27" s="59">
        <v>42</v>
      </c>
      <c r="G27" s="50" t="s">
        <v>34</v>
      </c>
      <c r="H27" s="63">
        <v>1458</v>
      </c>
      <c r="I27" s="63">
        <v>3370</v>
      </c>
      <c r="J27" s="80">
        <v>32111</v>
      </c>
      <c r="K27" s="80">
        <v>45105.518242690581</v>
      </c>
    </row>
    <row r="28" spans="2:11" ht="12" customHeight="1" x14ac:dyDescent="0.25">
      <c r="B28" s="102"/>
      <c r="C28" s="132"/>
      <c r="D28" s="84"/>
      <c r="E28" s="42" t="s">
        <v>49</v>
      </c>
      <c r="F28" s="59">
        <v>0</v>
      </c>
      <c r="G28" s="50" t="s">
        <v>34</v>
      </c>
      <c r="H28" s="63">
        <v>15</v>
      </c>
      <c r="I28" s="63">
        <v>0</v>
      </c>
      <c r="J28" s="81"/>
      <c r="K28" s="81"/>
    </row>
    <row r="29" spans="2:11" ht="12" customHeight="1" x14ac:dyDescent="0.25">
      <c r="B29" s="102"/>
      <c r="C29" s="133"/>
      <c r="D29" s="85"/>
      <c r="E29" s="42" t="s">
        <v>50</v>
      </c>
      <c r="F29" s="59">
        <v>0</v>
      </c>
      <c r="G29" s="25" t="s">
        <v>51</v>
      </c>
      <c r="H29" s="63">
        <v>0</v>
      </c>
      <c r="I29" s="63">
        <v>0</v>
      </c>
      <c r="J29" s="82"/>
      <c r="K29" s="82"/>
    </row>
    <row r="30" spans="2:11" ht="12" customHeight="1" x14ac:dyDescent="0.25">
      <c r="B30" s="102"/>
      <c r="C30" s="77" t="s">
        <v>55</v>
      </c>
      <c r="D30" s="79" t="s">
        <v>56</v>
      </c>
      <c r="E30" s="31" t="s">
        <v>48</v>
      </c>
      <c r="F30" s="58">
        <v>128</v>
      </c>
      <c r="G30" s="50" t="s">
        <v>34</v>
      </c>
      <c r="H30" s="62">
        <v>16461</v>
      </c>
      <c r="I30" s="62">
        <v>12591</v>
      </c>
      <c r="J30" s="80">
        <v>255660</v>
      </c>
      <c r="K30" s="80">
        <v>64216.620551034779</v>
      </c>
    </row>
    <row r="31" spans="2:11" ht="12" customHeight="1" x14ac:dyDescent="0.25">
      <c r="B31" s="102"/>
      <c r="C31" s="77"/>
      <c r="D31" s="77"/>
      <c r="E31" s="31" t="s">
        <v>57</v>
      </c>
      <c r="F31" s="58">
        <v>0</v>
      </c>
      <c r="G31" s="25" t="s">
        <v>51</v>
      </c>
      <c r="H31" s="62">
        <v>0</v>
      </c>
      <c r="I31" s="62">
        <v>0</v>
      </c>
      <c r="J31" s="81"/>
      <c r="K31" s="81"/>
    </row>
    <row r="32" spans="2:11" ht="12" customHeight="1" x14ac:dyDescent="0.25">
      <c r="B32" s="102"/>
      <c r="C32" s="77"/>
      <c r="D32" s="77"/>
      <c r="E32" s="31" t="s">
        <v>58</v>
      </c>
      <c r="F32" s="58">
        <v>0</v>
      </c>
      <c r="G32" s="25" t="s">
        <v>51</v>
      </c>
      <c r="H32" s="62">
        <v>1325</v>
      </c>
      <c r="I32" s="62">
        <v>1750</v>
      </c>
      <c r="J32" s="81"/>
      <c r="K32" s="81"/>
    </row>
    <row r="33" spans="2:11" ht="12" customHeight="1" x14ac:dyDescent="0.25">
      <c r="B33" s="102"/>
      <c r="C33" s="77"/>
      <c r="D33" s="77"/>
      <c r="E33" s="31" t="s">
        <v>49</v>
      </c>
      <c r="F33" s="58">
        <v>0</v>
      </c>
      <c r="G33" s="50" t="s">
        <v>34</v>
      </c>
      <c r="H33" s="62">
        <v>627</v>
      </c>
      <c r="I33" s="62">
        <v>0</v>
      </c>
      <c r="J33" s="81"/>
      <c r="K33" s="81"/>
    </row>
    <row r="34" spans="2:11" ht="12" customHeight="1" x14ac:dyDescent="0.25">
      <c r="B34" s="102"/>
      <c r="C34" s="77"/>
      <c r="D34" s="77"/>
      <c r="E34" s="31" t="s">
        <v>50</v>
      </c>
      <c r="F34" s="58">
        <v>0</v>
      </c>
      <c r="G34" s="25" t="s">
        <v>51</v>
      </c>
      <c r="H34" s="62">
        <v>16</v>
      </c>
      <c r="I34" s="62">
        <v>0</v>
      </c>
      <c r="J34" s="81"/>
      <c r="K34" s="81"/>
    </row>
    <row r="35" spans="2:11" ht="12" customHeight="1" x14ac:dyDescent="0.25">
      <c r="B35" s="102"/>
      <c r="C35" s="77"/>
      <c r="D35" s="77"/>
      <c r="E35" s="31" t="s">
        <v>59</v>
      </c>
      <c r="F35" s="58">
        <v>0</v>
      </c>
      <c r="G35" s="53" t="s">
        <v>60</v>
      </c>
      <c r="H35" s="62">
        <v>0</v>
      </c>
      <c r="I35" s="62">
        <v>0</v>
      </c>
      <c r="J35" s="81"/>
      <c r="K35" s="81"/>
    </row>
    <row r="36" spans="2:11" ht="12" customHeight="1" x14ac:dyDescent="0.25">
      <c r="B36" s="102"/>
      <c r="C36" s="77"/>
      <c r="D36" s="78"/>
      <c r="E36" s="31" t="s">
        <v>61</v>
      </c>
      <c r="F36" s="58">
        <v>0</v>
      </c>
      <c r="G36" s="53" t="s">
        <v>60</v>
      </c>
      <c r="H36" s="62">
        <v>23</v>
      </c>
      <c r="I36" s="62">
        <v>0</v>
      </c>
      <c r="J36" s="82"/>
      <c r="K36" s="82"/>
    </row>
    <row r="37" spans="2:11" ht="12" customHeight="1" x14ac:dyDescent="0.25">
      <c r="B37" s="102"/>
      <c r="C37" s="77"/>
      <c r="D37" s="79" t="s">
        <v>62</v>
      </c>
      <c r="E37" s="31" t="s">
        <v>63</v>
      </c>
      <c r="F37" s="58">
        <v>0</v>
      </c>
      <c r="G37" s="25" t="s">
        <v>51</v>
      </c>
      <c r="H37" s="67">
        <v>0</v>
      </c>
      <c r="I37" s="67">
        <v>0</v>
      </c>
      <c r="J37" s="80">
        <v>0</v>
      </c>
      <c r="K37" s="80">
        <v>36640.588746512192</v>
      </c>
    </row>
    <row r="38" spans="2:11" ht="12" customHeight="1" x14ac:dyDescent="0.25">
      <c r="B38" s="102"/>
      <c r="C38" s="77"/>
      <c r="D38" s="77"/>
      <c r="E38" s="31" t="s">
        <v>48</v>
      </c>
      <c r="F38" s="58">
        <v>0</v>
      </c>
      <c r="G38" s="50" t="s">
        <v>34</v>
      </c>
      <c r="H38" s="67">
        <v>0</v>
      </c>
      <c r="I38" s="67">
        <v>0</v>
      </c>
      <c r="J38" s="81"/>
      <c r="K38" s="81"/>
    </row>
    <row r="39" spans="2:11" ht="12" customHeight="1" x14ac:dyDescent="0.25">
      <c r="B39" s="102"/>
      <c r="C39" s="77"/>
      <c r="D39" s="77"/>
      <c r="E39" s="31" t="s">
        <v>57</v>
      </c>
      <c r="F39" s="58">
        <v>0</v>
      </c>
      <c r="G39" s="25" t="s">
        <v>51</v>
      </c>
      <c r="H39" s="67">
        <v>0</v>
      </c>
      <c r="I39" s="67">
        <v>0</v>
      </c>
      <c r="J39" s="81"/>
      <c r="K39" s="81"/>
    </row>
    <row r="40" spans="2:11" ht="12" customHeight="1" x14ac:dyDescent="0.25">
      <c r="B40" s="102"/>
      <c r="C40" s="77"/>
      <c r="D40" s="77"/>
      <c r="E40" s="31" t="s">
        <v>64</v>
      </c>
      <c r="F40" s="58">
        <v>0</v>
      </c>
      <c r="G40" s="25" t="s">
        <v>51</v>
      </c>
      <c r="H40" s="67">
        <v>0</v>
      </c>
      <c r="I40" s="67">
        <v>1001.52</v>
      </c>
      <c r="J40" s="81"/>
      <c r="K40" s="81"/>
    </row>
    <row r="41" spans="2:11" ht="12" customHeight="1" x14ac:dyDescent="0.25">
      <c r="B41" s="102"/>
      <c r="C41" s="77"/>
      <c r="D41" s="77"/>
      <c r="E41" s="31" t="s">
        <v>49</v>
      </c>
      <c r="F41" s="58">
        <v>0</v>
      </c>
      <c r="G41" s="50" t="s">
        <v>34</v>
      </c>
      <c r="H41" s="67">
        <v>0</v>
      </c>
      <c r="I41" s="67">
        <v>0</v>
      </c>
      <c r="J41" s="81"/>
      <c r="K41" s="81"/>
    </row>
    <row r="42" spans="2:11" ht="12" customHeight="1" x14ac:dyDescent="0.25">
      <c r="B42" s="102"/>
      <c r="C42" s="77"/>
      <c r="D42" s="77"/>
      <c r="E42" s="31" t="s">
        <v>50</v>
      </c>
      <c r="F42" s="58">
        <v>0</v>
      </c>
      <c r="G42" s="25" t="s">
        <v>51</v>
      </c>
      <c r="H42" s="67">
        <v>0</v>
      </c>
      <c r="I42" s="67">
        <v>0</v>
      </c>
      <c r="J42" s="81"/>
      <c r="K42" s="81"/>
    </row>
    <row r="43" spans="2:11" ht="12" customHeight="1" x14ac:dyDescent="0.25">
      <c r="B43" s="102"/>
      <c r="C43" s="77"/>
      <c r="D43" s="77"/>
      <c r="E43" s="31" t="s">
        <v>59</v>
      </c>
      <c r="F43" s="58">
        <v>0</v>
      </c>
      <c r="G43" s="53" t="s">
        <v>60</v>
      </c>
      <c r="H43" s="67">
        <v>0</v>
      </c>
      <c r="I43" s="67">
        <v>0</v>
      </c>
      <c r="J43" s="81"/>
      <c r="K43" s="81"/>
    </row>
    <row r="44" spans="2:11" ht="12" customHeight="1" x14ac:dyDescent="0.25">
      <c r="B44" s="102"/>
      <c r="C44" s="77"/>
      <c r="D44" s="78"/>
      <c r="E44" s="31" t="s">
        <v>61</v>
      </c>
      <c r="F44" s="58">
        <v>0</v>
      </c>
      <c r="G44" s="53" t="s">
        <v>60</v>
      </c>
      <c r="H44" s="67">
        <v>0</v>
      </c>
      <c r="I44" s="67">
        <v>0</v>
      </c>
      <c r="J44" s="82"/>
      <c r="K44" s="82"/>
    </row>
    <row r="45" spans="2:11" ht="12" customHeight="1" x14ac:dyDescent="0.25">
      <c r="B45" s="102"/>
      <c r="C45" s="77"/>
      <c r="D45" s="79" t="s">
        <v>65</v>
      </c>
      <c r="E45" s="31" t="s">
        <v>48</v>
      </c>
      <c r="F45" s="58">
        <v>0</v>
      </c>
      <c r="G45" s="50" t="s">
        <v>34</v>
      </c>
      <c r="H45" s="62">
        <v>0</v>
      </c>
      <c r="I45" s="62">
        <v>0</v>
      </c>
      <c r="J45" s="80">
        <v>48145</v>
      </c>
      <c r="K45" s="80">
        <v>0</v>
      </c>
    </row>
    <row r="46" spans="2:11" ht="12" customHeight="1" x14ac:dyDescent="0.25">
      <c r="B46" s="102"/>
      <c r="C46" s="77"/>
      <c r="D46" s="77"/>
      <c r="E46" s="31" t="s">
        <v>57</v>
      </c>
      <c r="F46" s="58">
        <v>0</v>
      </c>
      <c r="G46" s="25" t="s">
        <v>51</v>
      </c>
      <c r="H46" s="62">
        <v>0</v>
      </c>
      <c r="I46" s="62">
        <v>0</v>
      </c>
      <c r="J46" s="81"/>
      <c r="K46" s="81"/>
    </row>
    <row r="47" spans="2:11" ht="12" customHeight="1" x14ac:dyDescent="0.25">
      <c r="B47" s="102"/>
      <c r="C47" s="77"/>
      <c r="D47" s="77"/>
      <c r="E47" s="31" t="s">
        <v>58</v>
      </c>
      <c r="F47" s="58">
        <v>0</v>
      </c>
      <c r="G47" s="25" t="s">
        <v>51</v>
      </c>
      <c r="H47" s="62">
        <v>0</v>
      </c>
      <c r="I47" s="62">
        <v>0</v>
      </c>
      <c r="J47" s="81"/>
      <c r="K47" s="81"/>
    </row>
    <row r="48" spans="2:11" ht="12" customHeight="1" x14ac:dyDescent="0.25">
      <c r="B48" s="102"/>
      <c r="C48" s="77"/>
      <c r="D48" s="77"/>
      <c r="E48" s="31" t="s">
        <v>49</v>
      </c>
      <c r="F48" s="58">
        <v>0</v>
      </c>
      <c r="G48" s="50" t="s">
        <v>34</v>
      </c>
      <c r="H48" s="62">
        <v>478</v>
      </c>
      <c r="I48" s="62">
        <v>0</v>
      </c>
      <c r="J48" s="81"/>
      <c r="K48" s="81"/>
    </row>
    <row r="49" spans="2:11" ht="12" customHeight="1" x14ac:dyDescent="0.25">
      <c r="B49" s="102"/>
      <c r="C49" s="77"/>
      <c r="D49" s="77"/>
      <c r="E49" s="31" t="s">
        <v>50</v>
      </c>
      <c r="F49" s="58">
        <v>0</v>
      </c>
      <c r="G49" s="25" t="s">
        <v>51</v>
      </c>
      <c r="H49" s="62">
        <v>0</v>
      </c>
      <c r="I49" s="62">
        <v>0</v>
      </c>
      <c r="J49" s="81"/>
      <c r="K49" s="81"/>
    </row>
    <row r="50" spans="2:11" ht="12" customHeight="1" x14ac:dyDescent="0.25">
      <c r="B50" s="102"/>
      <c r="C50" s="77"/>
      <c r="D50" s="77"/>
      <c r="E50" s="31" t="s">
        <v>59</v>
      </c>
      <c r="F50" s="58">
        <v>0</v>
      </c>
      <c r="G50" s="53" t="s">
        <v>60</v>
      </c>
      <c r="H50" s="62">
        <v>0</v>
      </c>
      <c r="I50" s="62">
        <v>0</v>
      </c>
      <c r="J50" s="81"/>
      <c r="K50" s="81"/>
    </row>
    <row r="51" spans="2:11" ht="12" customHeight="1" x14ac:dyDescent="0.25">
      <c r="B51" s="102"/>
      <c r="C51" s="77"/>
      <c r="D51" s="77"/>
      <c r="E51" s="31" t="s">
        <v>61</v>
      </c>
      <c r="F51" s="58">
        <v>0</v>
      </c>
      <c r="G51" s="53" t="s">
        <v>60</v>
      </c>
      <c r="H51" s="62">
        <v>0</v>
      </c>
      <c r="I51" s="62">
        <v>0</v>
      </c>
      <c r="J51" s="81"/>
      <c r="K51" s="81"/>
    </row>
    <row r="52" spans="2:11" ht="12" customHeight="1" x14ac:dyDescent="0.25">
      <c r="B52" s="106"/>
      <c r="C52" s="104"/>
      <c r="D52" s="78"/>
      <c r="E52" s="31" t="s">
        <v>66</v>
      </c>
      <c r="F52" s="58">
        <v>0</v>
      </c>
      <c r="G52" s="53" t="s">
        <v>60</v>
      </c>
      <c r="H52" s="62">
        <v>0</v>
      </c>
      <c r="I52" s="62">
        <v>0</v>
      </c>
      <c r="J52" s="81"/>
      <c r="K52" s="81"/>
    </row>
    <row r="53" spans="2:11" ht="12" customHeight="1" x14ac:dyDescent="0.25">
      <c r="B53" s="93" t="s">
        <v>67</v>
      </c>
      <c r="C53" s="105"/>
      <c r="D53" s="93"/>
      <c r="E53" s="93"/>
      <c r="F53" s="61">
        <f>SUM(F9:F52)</f>
        <v>1998</v>
      </c>
      <c r="G53" s="121"/>
      <c r="H53" s="122"/>
      <c r="I53" s="123"/>
      <c r="J53" s="45">
        <f>SUM(J9:J52)</f>
        <v>23048493</v>
      </c>
      <c r="K53" s="45">
        <f>SUM(K9:K52)</f>
        <v>25414707.460125506</v>
      </c>
    </row>
    <row r="54" spans="2:11" ht="12" customHeight="1" x14ac:dyDescent="0.25">
      <c r="B54" s="101" t="s">
        <v>68</v>
      </c>
      <c r="C54" s="79" t="s">
        <v>69</v>
      </c>
      <c r="D54" s="97"/>
      <c r="E54" s="31" t="s">
        <v>48</v>
      </c>
      <c r="F54" s="58">
        <v>0</v>
      </c>
      <c r="G54" s="50" t="s">
        <v>34</v>
      </c>
      <c r="H54" s="62">
        <v>0</v>
      </c>
      <c r="I54" s="62">
        <v>0</v>
      </c>
      <c r="J54" s="80">
        <v>810732</v>
      </c>
      <c r="K54" s="80">
        <v>497664.45141890226</v>
      </c>
    </row>
    <row r="55" spans="2:11" ht="12" customHeight="1" x14ac:dyDescent="0.25">
      <c r="B55" s="102"/>
      <c r="C55" s="77"/>
      <c r="D55" s="98"/>
      <c r="E55" s="31" t="s">
        <v>70</v>
      </c>
      <c r="F55" s="58">
        <v>0</v>
      </c>
      <c r="G55" s="22" t="s">
        <v>60</v>
      </c>
      <c r="H55" s="62">
        <v>0</v>
      </c>
      <c r="I55" s="62">
        <v>0</v>
      </c>
      <c r="J55" s="81"/>
      <c r="K55" s="81"/>
    </row>
    <row r="56" spans="2:11" ht="12" customHeight="1" x14ac:dyDescent="0.25">
      <c r="B56" s="102"/>
      <c r="C56" s="77"/>
      <c r="D56" s="98"/>
      <c r="E56" s="52" t="s">
        <v>71</v>
      </c>
      <c r="F56" s="58">
        <v>0</v>
      </c>
      <c r="G56" s="25" t="s">
        <v>51</v>
      </c>
      <c r="H56" s="62">
        <v>0</v>
      </c>
      <c r="I56" s="62">
        <v>0</v>
      </c>
      <c r="J56" s="81"/>
      <c r="K56" s="81"/>
    </row>
    <row r="57" spans="2:11" ht="12" customHeight="1" x14ac:dyDescent="0.25">
      <c r="B57" s="102"/>
      <c r="C57" s="77"/>
      <c r="D57" s="98"/>
      <c r="E57" s="31" t="s">
        <v>49</v>
      </c>
      <c r="F57" s="58">
        <v>0</v>
      </c>
      <c r="G57" s="50" t="s">
        <v>34</v>
      </c>
      <c r="H57" s="62">
        <v>0</v>
      </c>
      <c r="I57" s="62">
        <v>0</v>
      </c>
      <c r="J57" s="81"/>
      <c r="K57" s="81"/>
    </row>
    <row r="58" spans="2:11" ht="12" customHeight="1" x14ac:dyDescent="0.25">
      <c r="B58" s="102"/>
      <c r="C58" s="77"/>
      <c r="D58" s="98"/>
      <c r="E58" s="31" t="s">
        <v>72</v>
      </c>
      <c r="F58" s="58">
        <v>0</v>
      </c>
      <c r="G58" s="22" t="s">
        <v>60</v>
      </c>
      <c r="H58" s="62">
        <v>340</v>
      </c>
      <c r="I58" s="62">
        <v>15188.94</v>
      </c>
      <c r="J58" s="81"/>
      <c r="K58" s="81"/>
    </row>
    <row r="59" spans="2:11" ht="12" customHeight="1" x14ac:dyDescent="0.25">
      <c r="B59" s="102"/>
      <c r="C59" s="77"/>
      <c r="D59" s="98"/>
      <c r="E59" s="31" t="s">
        <v>50</v>
      </c>
      <c r="F59" s="58">
        <v>0</v>
      </c>
      <c r="G59" s="25" t="s">
        <v>51</v>
      </c>
      <c r="H59" s="62">
        <v>406</v>
      </c>
      <c r="I59" s="62">
        <v>4870.3200000000006</v>
      </c>
      <c r="J59" s="81"/>
      <c r="K59" s="81"/>
    </row>
    <row r="60" spans="2:11" ht="12" customHeight="1" x14ac:dyDescent="0.25">
      <c r="B60" s="102"/>
      <c r="C60" s="77"/>
      <c r="D60" s="98"/>
      <c r="E60" s="31" t="s">
        <v>59</v>
      </c>
      <c r="F60" s="58">
        <v>0</v>
      </c>
      <c r="G60" s="22" t="s">
        <v>60</v>
      </c>
      <c r="H60" s="62">
        <v>555</v>
      </c>
      <c r="I60" s="62">
        <v>4743.18</v>
      </c>
      <c r="J60" s="81"/>
      <c r="K60" s="81"/>
    </row>
    <row r="61" spans="2:11" ht="12" customHeight="1" x14ac:dyDescent="0.25">
      <c r="B61" s="102"/>
      <c r="C61" s="77"/>
      <c r="D61" s="98"/>
      <c r="E61" s="37" t="s">
        <v>73</v>
      </c>
      <c r="F61" s="58">
        <v>0</v>
      </c>
      <c r="G61" s="25" t="s">
        <v>51</v>
      </c>
      <c r="H61" s="62">
        <v>0</v>
      </c>
      <c r="I61" s="62">
        <v>0</v>
      </c>
      <c r="J61" s="81"/>
      <c r="K61" s="81"/>
    </row>
    <row r="62" spans="2:11" ht="12" customHeight="1" x14ac:dyDescent="0.25">
      <c r="B62" s="103"/>
      <c r="C62" s="104"/>
      <c r="D62" s="99"/>
      <c r="E62" s="52" t="s">
        <v>74</v>
      </c>
      <c r="F62" s="58">
        <v>0</v>
      </c>
      <c r="G62" s="22" t="s">
        <v>60</v>
      </c>
      <c r="H62" s="62">
        <v>0</v>
      </c>
      <c r="I62" s="62">
        <v>0</v>
      </c>
      <c r="J62" s="82"/>
      <c r="K62" s="82"/>
    </row>
    <row r="63" spans="2:11" ht="12" customHeight="1" x14ac:dyDescent="0.25">
      <c r="B63" s="108" t="s">
        <v>75</v>
      </c>
      <c r="C63" s="108"/>
      <c r="D63" s="108"/>
      <c r="E63" s="109"/>
      <c r="F63" s="61">
        <f>SUM(F54:F62)</f>
        <v>0</v>
      </c>
      <c r="G63" s="121"/>
      <c r="H63" s="122"/>
      <c r="I63" s="123"/>
      <c r="J63" s="45">
        <f t="shared" ref="J63:K63" si="0">SUM(J54:J62)</f>
        <v>810732</v>
      </c>
      <c r="K63" s="45">
        <f t="shared" si="0"/>
        <v>497664.45141890226</v>
      </c>
    </row>
    <row r="64" spans="2:11" ht="12" customHeight="1" x14ac:dyDescent="0.25">
      <c r="B64" s="118" t="s">
        <v>76</v>
      </c>
      <c r="C64" s="77" t="s">
        <v>77</v>
      </c>
      <c r="D64" s="76" t="s">
        <v>78</v>
      </c>
      <c r="E64" s="37" t="s">
        <v>63</v>
      </c>
      <c r="F64" s="58">
        <v>0</v>
      </c>
      <c r="G64" s="54" t="s">
        <v>51</v>
      </c>
      <c r="H64" s="62">
        <v>175</v>
      </c>
      <c r="I64" s="62">
        <v>1324</v>
      </c>
      <c r="J64" s="80">
        <v>23814</v>
      </c>
      <c r="K64" s="80">
        <v>17062.370524199014</v>
      </c>
    </row>
    <row r="65" spans="2:11" ht="12" customHeight="1" x14ac:dyDescent="0.25">
      <c r="B65" s="102"/>
      <c r="C65" s="77"/>
      <c r="D65" s="77"/>
      <c r="E65" s="37" t="s">
        <v>48</v>
      </c>
      <c r="F65" s="58">
        <v>0</v>
      </c>
      <c r="G65" s="50" t="s">
        <v>34</v>
      </c>
      <c r="H65" s="62">
        <v>0</v>
      </c>
      <c r="I65" s="62">
        <v>0</v>
      </c>
      <c r="J65" s="81"/>
      <c r="K65" s="81"/>
    </row>
    <row r="66" spans="2:11" ht="12" customHeight="1" x14ac:dyDescent="0.25">
      <c r="B66" s="102"/>
      <c r="C66" s="77"/>
      <c r="D66" s="77"/>
      <c r="E66" s="37" t="s">
        <v>57</v>
      </c>
      <c r="F66" s="58">
        <v>0</v>
      </c>
      <c r="G66" s="53" t="s">
        <v>60</v>
      </c>
      <c r="H66" s="62">
        <v>121</v>
      </c>
      <c r="I66" s="62">
        <v>7</v>
      </c>
      <c r="J66" s="81"/>
      <c r="K66" s="81"/>
    </row>
    <row r="67" spans="2:11" ht="12" customHeight="1" x14ac:dyDescent="0.25">
      <c r="B67" s="102"/>
      <c r="C67" s="77"/>
      <c r="D67" s="77"/>
      <c r="E67" s="37" t="s">
        <v>58</v>
      </c>
      <c r="F67" s="58">
        <v>0</v>
      </c>
      <c r="G67" s="54" t="s">
        <v>51</v>
      </c>
      <c r="H67" s="62">
        <v>0</v>
      </c>
      <c r="I67" s="62">
        <v>0</v>
      </c>
      <c r="J67" s="81"/>
      <c r="K67" s="81"/>
    </row>
    <row r="68" spans="2:11" ht="12" customHeight="1" x14ac:dyDescent="0.25">
      <c r="B68" s="102"/>
      <c r="C68" s="77"/>
      <c r="D68" s="77"/>
      <c r="E68" s="37" t="s">
        <v>49</v>
      </c>
      <c r="F68" s="58">
        <v>0</v>
      </c>
      <c r="G68" s="54" t="s">
        <v>34</v>
      </c>
      <c r="H68" s="62">
        <v>305</v>
      </c>
      <c r="I68" s="62">
        <v>0</v>
      </c>
      <c r="J68" s="81"/>
      <c r="K68" s="81"/>
    </row>
    <row r="69" spans="2:11" ht="12" customHeight="1" x14ac:dyDescent="0.25">
      <c r="B69" s="102"/>
      <c r="C69" s="77"/>
      <c r="D69" s="78"/>
      <c r="E69" s="37" t="s">
        <v>50</v>
      </c>
      <c r="F69" s="58">
        <v>0</v>
      </c>
      <c r="G69" s="53" t="s">
        <v>51</v>
      </c>
      <c r="H69" s="62">
        <v>20</v>
      </c>
      <c r="I69" s="62">
        <v>0</v>
      </c>
      <c r="J69" s="82"/>
      <c r="K69" s="82"/>
    </row>
    <row r="70" spans="2:11" ht="12" customHeight="1" x14ac:dyDescent="0.25">
      <c r="B70" s="102"/>
      <c r="C70" s="77"/>
      <c r="D70" s="79" t="s">
        <v>79</v>
      </c>
      <c r="E70" s="37" t="s">
        <v>63</v>
      </c>
      <c r="F70" s="58">
        <v>0</v>
      </c>
      <c r="G70" s="54" t="s">
        <v>51</v>
      </c>
      <c r="H70" s="62">
        <v>594</v>
      </c>
      <c r="I70" s="62">
        <v>822.9</v>
      </c>
      <c r="J70" s="80">
        <v>71409</v>
      </c>
      <c r="K70" s="80">
        <v>2106379.7703293553</v>
      </c>
    </row>
    <row r="71" spans="2:11" ht="12" customHeight="1" x14ac:dyDescent="0.25">
      <c r="B71" s="102"/>
      <c r="C71" s="77"/>
      <c r="D71" s="77"/>
      <c r="E71" s="31" t="s">
        <v>48</v>
      </c>
      <c r="F71" s="58">
        <v>0</v>
      </c>
      <c r="G71" s="54" t="s">
        <v>34</v>
      </c>
      <c r="H71" s="62">
        <v>605</v>
      </c>
      <c r="I71" s="62">
        <v>0</v>
      </c>
      <c r="J71" s="81"/>
      <c r="K71" s="81"/>
    </row>
    <row r="72" spans="2:11" ht="12" customHeight="1" x14ac:dyDescent="0.25">
      <c r="B72" s="102"/>
      <c r="C72" s="77"/>
      <c r="D72" s="77"/>
      <c r="E72" s="31" t="s">
        <v>57</v>
      </c>
      <c r="F72" s="58">
        <v>0</v>
      </c>
      <c r="G72" s="54" t="s">
        <v>60</v>
      </c>
      <c r="H72" s="62">
        <v>24</v>
      </c>
      <c r="I72" s="62">
        <v>250.38</v>
      </c>
      <c r="J72" s="81"/>
      <c r="K72" s="81"/>
    </row>
    <row r="73" spans="2:11" ht="22.5" x14ac:dyDescent="0.25">
      <c r="B73" s="102"/>
      <c r="C73" s="77"/>
      <c r="D73" s="77"/>
      <c r="E73" s="57" t="s">
        <v>126</v>
      </c>
      <c r="F73" s="58">
        <v>0</v>
      </c>
      <c r="G73" s="54" t="s">
        <v>60</v>
      </c>
      <c r="H73" s="62">
        <v>120</v>
      </c>
      <c r="I73" s="62">
        <v>7.8000000000000007</v>
      </c>
      <c r="J73" s="81"/>
      <c r="K73" s="81"/>
    </row>
    <row r="74" spans="2:11" ht="12" customHeight="1" x14ac:dyDescent="0.25">
      <c r="B74" s="102"/>
      <c r="C74" s="77"/>
      <c r="D74" s="77"/>
      <c r="E74" s="31" t="s">
        <v>58</v>
      </c>
      <c r="F74" s="58">
        <v>0</v>
      </c>
      <c r="G74" s="54" t="s">
        <v>51</v>
      </c>
      <c r="H74" s="62">
        <v>0</v>
      </c>
      <c r="I74" s="62">
        <v>0</v>
      </c>
      <c r="J74" s="81"/>
      <c r="K74" s="81"/>
    </row>
    <row r="75" spans="2:11" ht="12" customHeight="1" x14ac:dyDescent="0.25">
      <c r="B75" s="102"/>
      <c r="C75" s="77"/>
      <c r="D75" s="77"/>
      <c r="E75" s="31" t="s">
        <v>49</v>
      </c>
      <c r="F75" s="58">
        <v>0</v>
      </c>
      <c r="G75" s="54" t="s">
        <v>34</v>
      </c>
      <c r="H75" s="62">
        <v>335</v>
      </c>
      <c r="I75" s="62">
        <v>0</v>
      </c>
      <c r="J75" s="81"/>
      <c r="K75" s="81"/>
    </row>
    <row r="76" spans="2:11" ht="12" customHeight="1" x14ac:dyDescent="0.25">
      <c r="B76" s="102"/>
      <c r="C76" s="77"/>
      <c r="D76" s="78"/>
      <c r="E76" s="31" t="s">
        <v>50</v>
      </c>
      <c r="F76" s="58">
        <v>0</v>
      </c>
      <c r="G76" s="54" t="s">
        <v>51</v>
      </c>
      <c r="H76" s="62">
        <v>0</v>
      </c>
      <c r="I76" s="62">
        <v>0</v>
      </c>
      <c r="J76" s="82"/>
      <c r="K76" s="82"/>
    </row>
    <row r="77" spans="2:11" ht="12" customHeight="1" x14ac:dyDescent="0.25">
      <c r="B77" s="102"/>
      <c r="C77" s="77"/>
      <c r="D77" s="110" t="s">
        <v>80</v>
      </c>
      <c r="E77" s="31" t="s">
        <v>63</v>
      </c>
      <c r="F77" s="58">
        <v>0</v>
      </c>
      <c r="G77" s="54" t="s">
        <v>51</v>
      </c>
      <c r="H77" s="62">
        <v>4110</v>
      </c>
      <c r="I77" s="62">
        <v>6430</v>
      </c>
      <c r="J77" s="80">
        <v>403882</v>
      </c>
      <c r="K77" s="80">
        <v>321445.09119192447</v>
      </c>
    </row>
    <row r="78" spans="2:11" ht="12" customHeight="1" x14ac:dyDescent="0.25">
      <c r="B78" s="102"/>
      <c r="C78" s="77"/>
      <c r="D78" s="110"/>
      <c r="E78" s="31" t="s">
        <v>48</v>
      </c>
      <c r="F78" s="58">
        <v>0</v>
      </c>
      <c r="G78" s="54" t="s">
        <v>34</v>
      </c>
      <c r="H78" s="62">
        <v>0</v>
      </c>
      <c r="I78" s="62">
        <v>0</v>
      </c>
      <c r="J78" s="81"/>
      <c r="K78" s="81"/>
    </row>
    <row r="79" spans="2:11" ht="12" customHeight="1" x14ac:dyDescent="0.25">
      <c r="B79" s="102"/>
      <c r="C79" s="77"/>
      <c r="D79" s="110"/>
      <c r="E79" s="31" t="s">
        <v>57</v>
      </c>
      <c r="F79" s="58">
        <v>0</v>
      </c>
      <c r="G79" s="54" t="s">
        <v>60</v>
      </c>
      <c r="H79" s="62">
        <v>623</v>
      </c>
      <c r="I79" s="62">
        <v>575</v>
      </c>
      <c r="J79" s="81"/>
      <c r="K79" s="81"/>
    </row>
    <row r="80" spans="2:11" ht="22.5" x14ac:dyDescent="0.25">
      <c r="B80" s="102"/>
      <c r="C80" s="77"/>
      <c r="D80" s="110"/>
      <c r="E80" s="57" t="s">
        <v>126</v>
      </c>
      <c r="F80" s="58">
        <v>0</v>
      </c>
      <c r="G80" s="54" t="s">
        <v>60</v>
      </c>
      <c r="H80" s="62">
        <v>120</v>
      </c>
      <c r="I80" s="62">
        <v>195</v>
      </c>
      <c r="J80" s="81"/>
      <c r="K80" s="81"/>
    </row>
    <row r="81" spans="2:11" ht="12" customHeight="1" x14ac:dyDescent="0.25">
      <c r="B81" s="102"/>
      <c r="C81" s="77"/>
      <c r="D81" s="110"/>
      <c r="E81" s="31" t="s">
        <v>58</v>
      </c>
      <c r="F81" s="58">
        <v>0</v>
      </c>
      <c r="G81" s="54" t="s">
        <v>51</v>
      </c>
      <c r="H81" s="62">
        <v>300</v>
      </c>
      <c r="I81" s="62">
        <v>0</v>
      </c>
      <c r="J81" s="81"/>
      <c r="K81" s="81"/>
    </row>
    <row r="82" spans="2:11" ht="12" customHeight="1" x14ac:dyDescent="0.25">
      <c r="B82" s="102"/>
      <c r="C82" s="77"/>
      <c r="D82" s="110"/>
      <c r="E82" s="31" t="s">
        <v>49</v>
      </c>
      <c r="F82" s="58">
        <v>43</v>
      </c>
      <c r="G82" s="54" t="s">
        <v>34</v>
      </c>
      <c r="H82" s="62">
        <v>4171</v>
      </c>
      <c r="I82" s="62">
        <v>1259</v>
      </c>
      <c r="J82" s="81"/>
      <c r="K82" s="81"/>
    </row>
    <row r="83" spans="2:11" ht="12" customHeight="1" x14ac:dyDescent="0.25">
      <c r="B83" s="102"/>
      <c r="C83" s="78"/>
      <c r="D83" s="110"/>
      <c r="E83" s="31" t="s">
        <v>50</v>
      </c>
      <c r="F83" s="58">
        <v>0</v>
      </c>
      <c r="G83" s="54" t="s">
        <v>51</v>
      </c>
      <c r="H83" s="62">
        <v>42</v>
      </c>
      <c r="I83" s="62">
        <v>0</v>
      </c>
      <c r="J83" s="82"/>
      <c r="K83" s="82"/>
    </row>
    <row r="84" spans="2:11" ht="12" customHeight="1" x14ac:dyDescent="0.25">
      <c r="B84" s="102"/>
      <c r="C84" s="79" t="s">
        <v>81</v>
      </c>
      <c r="D84" s="111"/>
      <c r="E84" s="31" t="s">
        <v>48</v>
      </c>
      <c r="F84" s="58">
        <v>0</v>
      </c>
      <c r="G84" s="54" t="s">
        <v>34</v>
      </c>
      <c r="H84" s="62">
        <v>0</v>
      </c>
      <c r="I84" s="62">
        <v>0</v>
      </c>
      <c r="J84" s="80">
        <v>1045413</v>
      </c>
      <c r="K84" s="80">
        <v>397278.20562663319</v>
      </c>
    </row>
    <row r="85" spans="2:11" ht="12" customHeight="1" x14ac:dyDescent="0.25">
      <c r="B85" s="102"/>
      <c r="C85" s="77"/>
      <c r="D85" s="112"/>
      <c r="E85" s="31" t="s">
        <v>57</v>
      </c>
      <c r="F85" s="58">
        <v>0</v>
      </c>
      <c r="G85" s="54" t="s">
        <v>60</v>
      </c>
      <c r="H85" s="62">
        <v>397</v>
      </c>
      <c r="I85" s="62">
        <v>1552.98</v>
      </c>
      <c r="J85" s="81"/>
      <c r="K85" s="81"/>
    </row>
    <row r="86" spans="2:11" ht="12" customHeight="1" x14ac:dyDescent="0.25">
      <c r="B86" s="102"/>
      <c r="C86" s="77"/>
      <c r="D86" s="112"/>
      <c r="E86" s="31" t="s">
        <v>82</v>
      </c>
      <c r="F86" s="58">
        <v>0</v>
      </c>
      <c r="G86" s="54" t="s">
        <v>51</v>
      </c>
      <c r="H86" s="62">
        <v>15159</v>
      </c>
      <c r="I86" s="62">
        <v>35690.46</v>
      </c>
      <c r="J86" s="81"/>
      <c r="K86" s="81"/>
    </row>
    <row r="87" spans="2:11" ht="12" customHeight="1" x14ac:dyDescent="0.25">
      <c r="B87" s="102"/>
      <c r="C87" s="77"/>
      <c r="D87" s="112"/>
      <c r="E87" s="31" t="s">
        <v>49</v>
      </c>
      <c r="F87" s="58">
        <v>0</v>
      </c>
      <c r="G87" s="54" t="s">
        <v>34</v>
      </c>
      <c r="H87" s="62">
        <v>812</v>
      </c>
      <c r="I87" s="62">
        <v>0</v>
      </c>
      <c r="J87" s="81"/>
      <c r="K87" s="81"/>
    </row>
    <row r="88" spans="2:11" ht="12" customHeight="1" x14ac:dyDescent="0.25">
      <c r="B88" s="102"/>
      <c r="C88" s="77"/>
      <c r="D88" s="112"/>
      <c r="E88" s="31" t="s">
        <v>50</v>
      </c>
      <c r="F88" s="58">
        <v>0</v>
      </c>
      <c r="G88" s="54" t="s">
        <v>51</v>
      </c>
      <c r="H88" s="62">
        <v>153</v>
      </c>
      <c r="I88" s="62">
        <v>0</v>
      </c>
      <c r="J88" s="81"/>
      <c r="K88" s="81"/>
    </row>
    <row r="89" spans="2:11" ht="21" customHeight="1" x14ac:dyDescent="0.25">
      <c r="B89" s="102"/>
      <c r="C89" s="78"/>
      <c r="D89" s="113"/>
      <c r="E89" s="31" t="s">
        <v>83</v>
      </c>
      <c r="F89" s="58">
        <v>0</v>
      </c>
      <c r="G89" s="54" t="s">
        <v>60</v>
      </c>
      <c r="H89" s="62">
        <v>7472</v>
      </c>
      <c r="I89" s="62">
        <v>20073.3</v>
      </c>
      <c r="J89" s="81"/>
      <c r="K89" s="81"/>
    </row>
    <row r="90" spans="2:11" ht="12" customHeight="1" x14ac:dyDescent="0.25">
      <c r="B90" s="102"/>
      <c r="C90" s="79" t="s">
        <v>84</v>
      </c>
      <c r="D90" s="97"/>
      <c r="E90" s="31" t="s">
        <v>63</v>
      </c>
      <c r="F90" s="58">
        <v>0</v>
      </c>
      <c r="G90" s="54" t="s">
        <v>51</v>
      </c>
      <c r="H90" s="62">
        <v>3290</v>
      </c>
      <c r="I90" s="62">
        <v>4201.08</v>
      </c>
      <c r="J90" s="80">
        <v>369790</v>
      </c>
      <c r="K90" s="80">
        <v>1334293.4335530272</v>
      </c>
    </row>
    <row r="91" spans="2:11" ht="12" customHeight="1" x14ac:dyDescent="0.25">
      <c r="B91" s="102"/>
      <c r="C91" s="77"/>
      <c r="D91" s="98"/>
      <c r="E91" s="31" t="s">
        <v>48</v>
      </c>
      <c r="F91" s="58">
        <v>17</v>
      </c>
      <c r="G91" s="54" t="s">
        <v>34</v>
      </c>
      <c r="H91" s="62">
        <v>928</v>
      </c>
      <c r="I91" s="62">
        <v>912</v>
      </c>
      <c r="J91" s="81"/>
      <c r="K91" s="81"/>
    </row>
    <row r="92" spans="2:11" ht="12" customHeight="1" x14ac:dyDescent="0.25">
      <c r="B92" s="102"/>
      <c r="C92" s="77"/>
      <c r="D92" s="98"/>
      <c r="E92" s="31" t="s">
        <v>57</v>
      </c>
      <c r="F92" s="58">
        <v>0</v>
      </c>
      <c r="G92" s="54" t="s">
        <v>60</v>
      </c>
      <c r="H92" s="62">
        <v>345</v>
      </c>
      <c r="I92" s="62">
        <v>37.44</v>
      </c>
      <c r="J92" s="81"/>
      <c r="K92" s="81"/>
    </row>
    <row r="93" spans="2:11" ht="12" customHeight="1" x14ac:dyDescent="0.25">
      <c r="B93" s="102"/>
      <c r="C93" s="77"/>
      <c r="D93" s="98"/>
      <c r="E93" s="31" t="s">
        <v>58</v>
      </c>
      <c r="F93" s="58">
        <v>0</v>
      </c>
      <c r="G93" s="54" t="s">
        <v>51</v>
      </c>
      <c r="H93" s="62">
        <v>0</v>
      </c>
      <c r="I93" s="62">
        <v>0</v>
      </c>
      <c r="J93" s="81"/>
      <c r="K93" s="81"/>
    </row>
    <row r="94" spans="2:11" ht="12" customHeight="1" x14ac:dyDescent="0.25">
      <c r="B94" s="102"/>
      <c r="C94" s="77"/>
      <c r="D94" s="98"/>
      <c r="E94" s="31" t="s">
        <v>49</v>
      </c>
      <c r="F94" s="58">
        <v>0</v>
      </c>
      <c r="G94" s="54" t="s">
        <v>34</v>
      </c>
      <c r="H94" s="62">
        <v>0</v>
      </c>
      <c r="I94" s="62">
        <v>0</v>
      </c>
      <c r="J94" s="81"/>
      <c r="K94" s="81"/>
    </row>
    <row r="95" spans="2:11" ht="12" customHeight="1" x14ac:dyDescent="0.25">
      <c r="B95" s="102"/>
      <c r="C95" s="78"/>
      <c r="D95" s="107"/>
      <c r="E95" s="31" t="s">
        <v>50</v>
      </c>
      <c r="F95" s="58">
        <v>0</v>
      </c>
      <c r="G95" s="54" t="s">
        <v>51</v>
      </c>
      <c r="H95" s="62">
        <v>0</v>
      </c>
      <c r="I95" s="62">
        <v>0</v>
      </c>
      <c r="J95" s="82"/>
      <c r="K95" s="82"/>
    </row>
    <row r="96" spans="2:11" ht="12" customHeight="1" x14ac:dyDescent="0.25">
      <c r="B96" s="102"/>
      <c r="C96" s="110" t="s">
        <v>85</v>
      </c>
      <c r="D96" s="94"/>
      <c r="E96" s="31" t="s">
        <v>63</v>
      </c>
      <c r="F96" s="58">
        <v>0</v>
      </c>
      <c r="G96" s="54" t="s">
        <v>51</v>
      </c>
      <c r="H96" s="62">
        <v>14352</v>
      </c>
      <c r="I96" s="62">
        <v>22934.34</v>
      </c>
      <c r="J96" s="80">
        <v>1016823</v>
      </c>
      <c r="K96" s="80">
        <v>613181.26830536453</v>
      </c>
    </row>
    <row r="97" spans="2:13" ht="12" customHeight="1" x14ac:dyDescent="0.25">
      <c r="B97" s="102"/>
      <c r="C97" s="110"/>
      <c r="D97" s="94"/>
      <c r="E97" s="31" t="s">
        <v>48</v>
      </c>
      <c r="F97" s="58">
        <v>0</v>
      </c>
      <c r="G97" s="54" t="s">
        <v>34</v>
      </c>
      <c r="H97" s="62">
        <v>0</v>
      </c>
      <c r="I97" s="62">
        <v>0</v>
      </c>
      <c r="J97" s="81"/>
      <c r="K97" s="81"/>
      <c r="M97" s="26"/>
    </row>
    <row r="98" spans="2:13" ht="12" customHeight="1" x14ac:dyDescent="0.25">
      <c r="B98" s="102"/>
      <c r="C98" s="110"/>
      <c r="D98" s="94"/>
      <c r="E98" s="31" t="s">
        <v>57</v>
      </c>
      <c r="F98" s="58">
        <v>0</v>
      </c>
      <c r="G98" s="54" t="s">
        <v>60</v>
      </c>
      <c r="H98" s="62">
        <v>4130</v>
      </c>
      <c r="I98" s="62">
        <v>6984</v>
      </c>
      <c r="J98" s="81"/>
      <c r="K98" s="81"/>
    </row>
    <row r="99" spans="2:13" ht="12" customHeight="1" x14ac:dyDescent="0.25">
      <c r="B99" s="102"/>
      <c r="C99" s="110"/>
      <c r="D99" s="94"/>
      <c r="E99" s="31" t="s">
        <v>58</v>
      </c>
      <c r="F99" s="58">
        <v>0</v>
      </c>
      <c r="G99" s="54" t="s">
        <v>51</v>
      </c>
      <c r="H99" s="62">
        <v>0</v>
      </c>
      <c r="I99" s="62">
        <v>0</v>
      </c>
      <c r="J99" s="81"/>
      <c r="K99" s="81"/>
    </row>
    <row r="100" spans="2:13" ht="12" customHeight="1" x14ac:dyDescent="0.25">
      <c r="B100" s="102"/>
      <c r="C100" s="110"/>
      <c r="D100" s="94"/>
      <c r="E100" s="31" t="s">
        <v>86</v>
      </c>
      <c r="F100" s="58">
        <v>0</v>
      </c>
      <c r="G100" s="54" t="s">
        <v>60</v>
      </c>
      <c r="H100" s="62">
        <v>5999</v>
      </c>
      <c r="I100" s="62">
        <v>8948.94</v>
      </c>
      <c r="J100" s="81"/>
      <c r="K100" s="81"/>
    </row>
    <row r="101" spans="2:13" ht="12" customHeight="1" x14ac:dyDescent="0.25">
      <c r="B101" s="102"/>
      <c r="C101" s="110"/>
      <c r="D101" s="94"/>
      <c r="E101" s="31" t="s">
        <v>49</v>
      </c>
      <c r="F101" s="58">
        <v>0</v>
      </c>
      <c r="G101" s="54" t="s">
        <v>34</v>
      </c>
      <c r="H101" s="62">
        <v>1064</v>
      </c>
      <c r="I101" s="62">
        <v>0</v>
      </c>
      <c r="J101" s="81"/>
      <c r="K101" s="81"/>
    </row>
    <row r="102" spans="2:13" ht="12" customHeight="1" x14ac:dyDescent="0.25">
      <c r="B102" s="102"/>
      <c r="C102" s="110"/>
      <c r="D102" s="94"/>
      <c r="E102" s="31" t="s">
        <v>50</v>
      </c>
      <c r="F102" s="58">
        <v>0</v>
      </c>
      <c r="G102" s="54" t="s">
        <v>51</v>
      </c>
      <c r="H102" s="62">
        <v>148</v>
      </c>
      <c r="I102" s="62">
        <v>0</v>
      </c>
      <c r="J102" s="81"/>
      <c r="K102" s="81"/>
    </row>
    <row r="103" spans="2:13" ht="12" customHeight="1" x14ac:dyDescent="0.25">
      <c r="B103" s="102"/>
      <c r="C103" s="110" t="s">
        <v>87</v>
      </c>
      <c r="D103" s="94"/>
      <c r="E103" s="31" t="s">
        <v>48</v>
      </c>
      <c r="F103" s="58">
        <v>0</v>
      </c>
      <c r="G103" s="54" t="s">
        <v>34</v>
      </c>
      <c r="H103" s="62">
        <v>0</v>
      </c>
      <c r="I103" s="62">
        <v>0</v>
      </c>
      <c r="J103" s="80">
        <v>195988</v>
      </c>
      <c r="K103" s="80">
        <v>82049.673362791393</v>
      </c>
    </row>
    <row r="104" spans="2:13" ht="12" customHeight="1" x14ac:dyDescent="0.25">
      <c r="B104" s="102"/>
      <c r="C104" s="110"/>
      <c r="D104" s="94"/>
      <c r="E104" s="31" t="s">
        <v>57</v>
      </c>
      <c r="F104" s="58">
        <v>0</v>
      </c>
      <c r="G104" s="54" t="s">
        <v>60</v>
      </c>
      <c r="H104" s="62">
        <v>522</v>
      </c>
      <c r="I104" s="62">
        <v>166.92000000000002</v>
      </c>
      <c r="J104" s="81"/>
      <c r="K104" s="81"/>
    </row>
    <row r="105" spans="2:13" ht="12" customHeight="1" x14ac:dyDescent="0.25">
      <c r="B105" s="102"/>
      <c r="C105" s="110"/>
      <c r="D105" s="94"/>
      <c r="E105" s="31" t="s">
        <v>88</v>
      </c>
      <c r="F105" s="58">
        <v>0</v>
      </c>
      <c r="G105" s="54" t="s">
        <v>51</v>
      </c>
      <c r="H105" s="62">
        <v>4975</v>
      </c>
      <c r="I105" s="62">
        <v>6430.3200000000006</v>
      </c>
      <c r="J105" s="81"/>
      <c r="K105" s="81"/>
    </row>
    <row r="106" spans="2:13" ht="12" customHeight="1" x14ac:dyDescent="0.25">
      <c r="B106" s="102"/>
      <c r="C106" s="110"/>
      <c r="D106" s="94"/>
      <c r="E106" s="31" t="s">
        <v>58</v>
      </c>
      <c r="F106" s="58">
        <v>0</v>
      </c>
      <c r="G106" s="54" t="s">
        <v>51</v>
      </c>
      <c r="H106" s="62">
        <v>0</v>
      </c>
      <c r="I106" s="62">
        <v>0</v>
      </c>
      <c r="J106" s="81"/>
      <c r="K106" s="81"/>
    </row>
    <row r="107" spans="2:13" ht="12.75" customHeight="1" x14ac:dyDescent="0.25">
      <c r="B107" s="102"/>
      <c r="C107" s="110"/>
      <c r="D107" s="94"/>
      <c r="E107" s="31" t="s">
        <v>49</v>
      </c>
      <c r="F107" s="58">
        <v>0</v>
      </c>
      <c r="G107" s="54" t="s">
        <v>34</v>
      </c>
      <c r="H107" s="62">
        <v>2180</v>
      </c>
      <c r="I107" s="62">
        <v>0</v>
      </c>
      <c r="J107" s="81"/>
      <c r="K107" s="81"/>
    </row>
    <row r="108" spans="2:13" ht="12" customHeight="1" x14ac:dyDescent="0.25">
      <c r="B108" s="102"/>
      <c r="C108" s="110"/>
      <c r="D108" s="94"/>
      <c r="E108" s="31" t="s">
        <v>50</v>
      </c>
      <c r="F108" s="58">
        <v>0</v>
      </c>
      <c r="G108" s="54" t="s">
        <v>51</v>
      </c>
      <c r="H108" s="62">
        <v>0</v>
      </c>
      <c r="I108" s="62">
        <v>0</v>
      </c>
      <c r="J108" s="82"/>
      <c r="K108" s="81"/>
    </row>
    <row r="109" spans="2:13" ht="22.5" x14ac:dyDescent="0.25">
      <c r="B109" s="102"/>
      <c r="C109" s="79" t="s">
        <v>89</v>
      </c>
      <c r="D109" s="97"/>
      <c r="E109" s="31" t="s">
        <v>90</v>
      </c>
      <c r="F109" s="58">
        <v>0</v>
      </c>
      <c r="G109" s="55" t="s">
        <v>91</v>
      </c>
      <c r="H109" s="62">
        <v>114372</v>
      </c>
      <c r="I109" s="62">
        <v>98960</v>
      </c>
      <c r="J109" s="81">
        <v>2305454</v>
      </c>
      <c r="K109" s="80">
        <v>1772471.2569262283</v>
      </c>
    </row>
    <row r="110" spans="2:13" ht="22.5" x14ac:dyDescent="0.25">
      <c r="B110" s="102"/>
      <c r="C110" s="77"/>
      <c r="D110" s="98"/>
      <c r="E110" s="31" t="s">
        <v>92</v>
      </c>
      <c r="F110" s="58">
        <v>0</v>
      </c>
      <c r="G110" s="55" t="s">
        <v>93</v>
      </c>
      <c r="H110" s="62">
        <v>3350</v>
      </c>
      <c r="I110" s="62">
        <v>0</v>
      </c>
      <c r="J110" s="81"/>
      <c r="K110" s="81"/>
    </row>
    <row r="111" spans="2:13" x14ac:dyDescent="0.25">
      <c r="B111" s="106"/>
      <c r="C111" s="78"/>
      <c r="D111" s="107"/>
      <c r="E111" s="31" t="s">
        <v>49</v>
      </c>
      <c r="F111" s="58">
        <v>0</v>
      </c>
      <c r="G111" s="55" t="s">
        <v>34</v>
      </c>
      <c r="H111" s="62">
        <v>0</v>
      </c>
      <c r="I111" s="62">
        <v>0</v>
      </c>
      <c r="J111" s="82"/>
      <c r="K111" s="82"/>
    </row>
    <row r="112" spans="2:13" ht="12" customHeight="1" x14ac:dyDescent="0.25">
      <c r="B112" s="93" t="s">
        <v>94</v>
      </c>
      <c r="C112" s="93"/>
      <c r="D112" s="93"/>
      <c r="E112" s="93"/>
      <c r="F112" s="61">
        <f>SUM(F64:F110)</f>
        <v>60</v>
      </c>
      <c r="G112" s="121"/>
      <c r="H112" s="122"/>
      <c r="I112" s="123"/>
      <c r="J112" s="45">
        <f>SUM(J64:J110)</f>
        <v>5432573</v>
      </c>
      <c r="K112" s="45">
        <f>SUM(K64:K110)</f>
        <v>6644161.069819524</v>
      </c>
    </row>
    <row r="113" spans="2:11" ht="12" customHeight="1" x14ac:dyDescent="0.25">
      <c r="B113" s="102" t="s">
        <v>95</v>
      </c>
      <c r="C113" s="79" t="s">
        <v>96</v>
      </c>
      <c r="D113" s="119" t="s">
        <v>97</v>
      </c>
      <c r="E113" s="31" t="s">
        <v>49</v>
      </c>
      <c r="F113" s="58">
        <v>0</v>
      </c>
      <c r="G113" s="54" t="s">
        <v>34</v>
      </c>
      <c r="H113" s="62">
        <v>0</v>
      </c>
      <c r="I113" s="62">
        <v>0</v>
      </c>
      <c r="J113" s="120">
        <v>0</v>
      </c>
      <c r="K113" s="120">
        <v>0</v>
      </c>
    </row>
    <row r="114" spans="2:11" ht="12" customHeight="1" x14ac:dyDescent="0.25">
      <c r="B114" s="102"/>
      <c r="C114" s="77"/>
      <c r="D114" s="119"/>
      <c r="E114" s="31" t="s">
        <v>50</v>
      </c>
      <c r="F114" s="58">
        <v>0</v>
      </c>
      <c r="G114" s="54" t="s">
        <v>51</v>
      </c>
      <c r="H114" s="62">
        <v>0</v>
      </c>
      <c r="I114" s="62">
        <v>0</v>
      </c>
      <c r="J114" s="120"/>
      <c r="K114" s="120"/>
    </row>
    <row r="115" spans="2:11" ht="12" customHeight="1" x14ac:dyDescent="0.25">
      <c r="B115" s="102"/>
      <c r="C115" s="77"/>
      <c r="D115" s="79" t="s">
        <v>98</v>
      </c>
      <c r="E115" s="31" t="s">
        <v>99</v>
      </c>
      <c r="F115" s="58">
        <v>165</v>
      </c>
      <c r="G115" s="54" t="s">
        <v>34</v>
      </c>
      <c r="H115" s="62">
        <v>22686</v>
      </c>
      <c r="I115" s="62">
        <v>14734</v>
      </c>
      <c r="J115" s="120">
        <v>1104218</v>
      </c>
      <c r="K115" s="120">
        <v>1046981.1060719986</v>
      </c>
    </row>
    <row r="116" spans="2:11" ht="12" customHeight="1" x14ac:dyDescent="0.25">
      <c r="B116" s="102"/>
      <c r="C116" s="77"/>
      <c r="D116" s="77"/>
      <c r="E116" s="31" t="s">
        <v>100</v>
      </c>
      <c r="F116" s="58">
        <v>1</v>
      </c>
      <c r="G116" s="54" t="s">
        <v>34</v>
      </c>
      <c r="H116" s="62">
        <v>2373</v>
      </c>
      <c r="I116" s="62">
        <v>84</v>
      </c>
      <c r="J116" s="120"/>
      <c r="K116" s="120"/>
    </row>
    <row r="117" spans="2:11" ht="12" customHeight="1" x14ac:dyDescent="0.25">
      <c r="B117" s="102"/>
      <c r="C117" s="77"/>
      <c r="D117" s="77"/>
      <c r="E117" s="31" t="s">
        <v>101</v>
      </c>
      <c r="F117" s="58">
        <v>52</v>
      </c>
      <c r="G117" s="54" t="s">
        <v>34</v>
      </c>
      <c r="H117" s="62">
        <v>5126</v>
      </c>
      <c r="I117" s="62">
        <v>4534</v>
      </c>
      <c r="J117" s="120"/>
      <c r="K117" s="120"/>
    </row>
    <row r="118" spans="2:11" ht="24.75" customHeight="1" x14ac:dyDescent="0.25">
      <c r="B118" s="102"/>
      <c r="C118" s="77"/>
      <c r="D118" s="78"/>
      <c r="E118" s="31" t="s">
        <v>102</v>
      </c>
      <c r="F118" s="58">
        <v>182</v>
      </c>
      <c r="G118" s="54" t="s">
        <v>34</v>
      </c>
      <c r="H118" s="62">
        <v>21369</v>
      </c>
      <c r="I118" s="62">
        <v>15853</v>
      </c>
      <c r="J118" s="120"/>
      <c r="K118" s="120"/>
    </row>
    <row r="119" spans="2:11" ht="12" customHeight="1" x14ac:dyDescent="0.25">
      <c r="B119" s="102"/>
      <c r="C119" s="31" t="s">
        <v>103</v>
      </c>
      <c r="D119" s="35"/>
      <c r="E119" s="31" t="s">
        <v>104</v>
      </c>
      <c r="F119" s="58">
        <v>0</v>
      </c>
      <c r="G119" s="54" t="s">
        <v>34</v>
      </c>
      <c r="H119" s="62">
        <v>0</v>
      </c>
      <c r="I119" s="62">
        <v>0</v>
      </c>
      <c r="J119" s="22">
        <v>0</v>
      </c>
      <c r="K119" s="22">
        <v>0</v>
      </c>
    </row>
    <row r="120" spans="2:11" ht="12" customHeight="1" x14ac:dyDescent="0.25">
      <c r="B120" s="102"/>
      <c r="C120" s="79" t="s">
        <v>105</v>
      </c>
      <c r="D120" s="79" t="s">
        <v>106</v>
      </c>
      <c r="E120" s="31" t="s">
        <v>107</v>
      </c>
      <c r="F120" s="58">
        <v>0</v>
      </c>
      <c r="G120" s="54" t="s">
        <v>34</v>
      </c>
      <c r="H120" s="62">
        <v>0</v>
      </c>
      <c r="I120" s="62">
        <v>0</v>
      </c>
      <c r="J120" s="120">
        <v>0</v>
      </c>
      <c r="K120" s="120">
        <v>0</v>
      </c>
    </row>
    <row r="121" spans="2:11" ht="12" customHeight="1" x14ac:dyDescent="0.25">
      <c r="B121" s="102"/>
      <c r="C121" s="77"/>
      <c r="D121" s="78"/>
      <c r="E121" s="31" t="s">
        <v>108</v>
      </c>
      <c r="F121" s="58">
        <v>0</v>
      </c>
      <c r="G121" s="54" t="s">
        <v>34</v>
      </c>
      <c r="H121" s="62">
        <v>0</v>
      </c>
      <c r="I121" s="62">
        <v>0</v>
      </c>
      <c r="J121" s="120"/>
      <c r="K121" s="120"/>
    </row>
    <row r="122" spans="2:11" ht="12" customHeight="1" x14ac:dyDescent="0.25">
      <c r="B122" s="102"/>
      <c r="C122" s="77"/>
      <c r="D122" s="31" t="s">
        <v>109</v>
      </c>
      <c r="E122" s="31" t="s">
        <v>110</v>
      </c>
      <c r="F122" s="58">
        <v>0</v>
      </c>
      <c r="G122" s="54" t="s">
        <v>34</v>
      </c>
      <c r="H122" s="62">
        <v>0</v>
      </c>
      <c r="I122" s="62">
        <v>0</v>
      </c>
      <c r="J122" s="22">
        <v>0</v>
      </c>
      <c r="K122" s="22">
        <v>0</v>
      </c>
    </row>
    <row r="123" spans="2:11" ht="12" customHeight="1" x14ac:dyDescent="0.25">
      <c r="B123" s="93" t="s">
        <v>111</v>
      </c>
      <c r="C123" s="93"/>
      <c r="D123" s="93"/>
      <c r="E123" s="93"/>
      <c r="F123" s="61">
        <f>SUM(F113:F122)</f>
        <v>400</v>
      </c>
      <c r="G123" s="121"/>
      <c r="H123" s="122"/>
      <c r="I123" s="123"/>
      <c r="J123" s="46">
        <f>SUM(J113:J122)</f>
        <v>1104218</v>
      </c>
      <c r="K123" s="46">
        <f>SUM(K113:K122)</f>
        <v>1046981.1060719986</v>
      </c>
    </row>
    <row r="124" spans="2:11" ht="12" customHeight="1" x14ac:dyDescent="0.25">
      <c r="B124" s="101" t="s">
        <v>112</v>
      </c>
      <c r="C124" s="79" t="s">
        <v>113</v>
      </c>
      <c r="D124" s="83"/>
      <c r="E124" s="31" t="s">
        <v>48</v>
      </c>
      <c r="F124" s="58">
        <v>2712</v>
      </c>
      <c r="G124" s="22" t="s">
        <v>34</v>
      </c>
      <c r="H124" s="62">
        <v>86194</v>
      </c>
      <c r="I124" s="62">
        <v>144676</v>
      </c>
      <c r="J124" s="96">
        <v>1396558</v>
      </c>
      <c r="K124" s="96">
        <v>545532.60321520781</v>
      </c>
    </row>
    <row r="125" spans="2:11" ht="12" customHeight="1" x14ac:dyDescent="0.25">
      <c r="B125" s="102"/>
      <c r="C125" s="77"/>
      <c r="D125" s="84"/>
      <c r="E125" s="31" t="s">
        <v>70</v>
      </c>
      <c r="F125" s="58">
        <v>0</v>
      </c>
      <c r="G125" s="22" t="s">
        <v>60</v>
      </c>
      <c r="H125" s="62">
        <v>2595</v>
      </c>
      <c r="I125" s="62">
        <v>0</v>
      </c>
      <c r="J125" s="96"/>
      <c r="K125" s="96"/>
    </row>
    <row r="126" spans="2:11" ht="12" customHeight="1" x14ac:dyDescent="0.25">
      <c r="B126" s="102"/>
      <c r="C126" s="77"/>
      <c r="D126" s="84"/>
      <c r="E126" s="31" t="s">
        <v>49</v>
      </c>
      <c r="F126" s="58">
        <v>0</v>
      </c>
      <c r="G126" s="22" t="s">
        <v>34</v>
      </c>
      <c r="H126" s="62">
        <v>1933</v>
      </c>
      <c r="I126" s="62">
        <v>0</v>
      </c>
      <c r="J126" s="96"/>
      <c r="K126" s="96"/>
    </row>
    <row r="127" spans="2:11" ht="12" customHeight="1" x14ac:dyDescent="0.25">
      <c r="B127" s="102"/>
      <c r="C127" s="77"/>
      <c r="D127" s="84"/>
      <c r="E127" s="31" t="s">
        <v>50</v>
      </c>
      <c r="F127" s="58">
        <v>0</v>
      </c>
      <c r="G127" s="22" t="s">
        <v>51</v>
      </c>
      <c r="H127" s="62">
        <v>68</v>
      </c>
      <c r="I127" s="62">
        <v>0</v>
      </c>
      <c r="J127" s="96"/>
      <c r="K127" s="96"/>
    </row>
    <row r="128" spans="2:11" ht="12" customHeight="1" x14ac:dyDescent="0.25">
      <c r="B128" s="102"/>
      <c r="C128" s="77"/>
      <c r="D128" s="84"/>
      <c r="E128" s="31" t="s">
        <v>114</v>
      </c>
      <c r="F128" s="58">
        <v>0</v>
      </c>
      <c r="G128" s="22" t="s">
        <v>60</v>
      </c>
      <c r="H128" s="62">
        <v>10</v>
      </c>
      <c r="I128" s="62">
        <v>1710</v>
      </c>
      <c r="J128" s="96"/>
      <c r="K128" s="96"/>
    </row>
    <row r="129" spans="2:11" ht="16.5" customHeight="1" x14ac:dyDescent="0.25">
      <c r="B129" s="102"/>
      <c r="C129" s="78"/>
      <c r="D129" s="85"/>
      <c r="E129" s="31" t="s">
        <v>59</v>
      </c>
      <c r="F129" s="58">
        <v>0</v>
      </c>
      <c r="G129" s="22" t="s">
        <v>60</v>
      </c>
      <c r="H129" s="62">
        <v>406</v>
      </c>
      <c r="I129" s="62">
        <v>619</v>
      </c>
      <c r="J129" s="100"/>
      <c r="K129" s="100"/>
    </row>
    <row r="130" spans="2:11" x14ac:dyDescent="0.25">
      <c r="B130" s="102"/>
      <c r="C130" s="131" t="s">
        <v>115</v>
      </c>
      <c r="D130" s="131" t="s">
        <v>116</v>
      </c>
      <c r="E130" s="31" t="s">
        <v>48</v>
      </c>
      <c r="F130" s="58">
        <v>0</v>
      </c>
      <c r="G130" s="22" t="s">
        <v>34</v>
      </c>
      <c r="H130" s="62">
        <v>0</v>
      </c>
      <c r="I130" s="62">
        <v>0</v>
      </c>
      <c r="J130" s="95">
        <v>0</v>
      </c>
      <c r="K130" s="95">
        <v>12811.137731522065</v>
      </c>
    </row>
    <row r="131" spans="2:11" x14ac:dyDescent="0.25">
      <c r="B131" s="102"/>
      <c r="C131" s="132"/>
      <c r="D131" s="132"/>
      <c r="E131" s="31" t="s">
        <v>70</v>
      </c>
      <c r="F131" s="58">
        <v>0</v>
      </c>
      <c r="G131" s="22" t="s">
        <v>60</v>
      </c>
      <c r="H131" s="62">
        <v>0</v>
      </c>
      <c r="I131" s="62">
        <v>0</v>
      </c>
      <c r="J131" s="96"/>
      <c r="K131" s="96"/>
    </row>
    <row r="132" spans="2:11" x14ac:dyDescent="0.25">
      <c r="B132" s="102"/>
      <c r="C132" s="132"/>
      <c r="D132" s="132"/>
      <c r="E132" s="31" t="s">
        <v>49</v>
      </c>
      <c r="F132" s="58">
        <v>0</v>
      </c>
      <c r="G132" s="22" t="s">
        <v>34</v>
      </c>
      <c r="H132" s="62">
        <v>0</v>
      </c>
      <c r="I132" s="62">
        <v>0</v>
      </c>
      <c r="J132" s="96"/>
      <c r="K132" s="96"/>
    </row>
    <row r="133" spans="2:11" x14ac:dyDescent="0.25">
      <c r="B133" s="102"/>
      <c r="C133" s="132"/>
      <c r="D133" s="132"/>
      <c r="E133" s="31" t="s">
        <v>72</v>
      </c>
      <c r="F133" s="58">
        <v>0</v>
      </c>
      <c r="G133" s="22" t="s">
        <v>60</v>
      </c>
      <c r="H133" s="62">
        <v>0</v>
      </c>
      <c r="I133" s="62">
        <v>2230</v>
      </c>
      <c r="J133" s="96"/>
      <c r="K133" s="96"/>
    </row>
    <row r="134" spans="2:11" x14ac:dyDescent="0.25">
      <c r="B134" s="102"/>
      <c r="C134" s="133"/>
      <c r="D134" s="133"/>
      <c r="E134" s="31" t="s">
        <v>117</v>
      </c>
      <c r="F134" s="58">
        <v>0</v>
      </c>
      <c r="G134" s="22" t="s">
        <v>51</v>
      </c>
      <c r="H134" s="62">
        <v>0</v>
      </c>
      <c r="I134" s="62">
        <v>0</v>
      </c>
      <c r="J134" s="100"/>
      <c r="K134" s="96"/>
    </row>
    <row r="135" spans="2:11" ht="12" customHeight="1" x14ac:dyDescent="0.25">
      <c r="B135" s="102"/>
      <c r="C135" s="131" t="s">
        <v>118</v>
      </c>
      <c r="D135" s="97"/>
      <c r="E135" s="31" t="s">
        <v>119</v>
      </c>
      <c r="F135" s="58">
        <v>0</v>
      </c>
      <c r="G135" s="22" t="s">
        <v>60</v>
      </c>
      <c r="H135" s="62">
        <v>0</v>
      </c>
      <c r="I135" s="62">
        <v>0</v>
      </c>
      <c r="J135" s="95">
        <v>157292</v>
      </c>
      <c r="K135" s="95">
        <v>129468.73598169864</v>
      </c>
    </row>
    <row r="136" spans="2:11" ht="12" customHeight="1" x14ac:dyDescent="0.25">
      <c r="B136" s="102"/>
      <c r="C136" s="132"/>
      <c r="D136" s="98"/>
      <c r="E136" s="31" t="s">
        <v>48</v>
      </c>
      <c r="F136" s="58">
        <v>205</v>
      </c>
      <c r="G136" s="22" t="s">
        <v>34</v>
      </c>
      <c r="H136" s="62">
        <v>6875</v>
      </c>
      <c r="I136" s="62">
        <v>12714</v>
      </c>
      <c r="J136" s="96"/>
      <c r="K136" s="96"/>
    </row>
    <row r="137" spans="2:11" ht="12" customHeight="1" x14ac:dyDescent="0.25">
      <c r="B137" s="102"/>
      <c r="C137" s="132"/>
      <c r="D137" s="98"/>
      <c r="E137" s="31" t="s">
        <v>70</v>
      </c>
      <c r="F137" s="58">
        <v>0</v>
      </c>
      <c r="G137" s="22" t="s">
        <v>60</v>
      </c>
      <c r="H137" s="62">
        <v>40</v>
      </c>
      <c r="I137" s="62">
        <v>0</v>
      </c>
      <c r="J137" s="96"/>
      <c r="K137" s="96"/>
    </row>
    <row r="138" spans="2:11" ht="12" customHeight="1" x14ac:dyDescent="0.25">
      <c r="B138" s="102"/>
      <c r="C138" s="132"/>
      <c r="D138" s="98"/>
      <c r="E138" s="31" t="s">
        <v>49</v>
      </c>
      <c r="F138" s="58">
        <v>0</v>
      </c>
      <c r="G138" s="22" t="s">
        <v>34</v>
      </c>
      <c r="H138" s="62">
        <v>0</v>
      </c>
      <c r="I138" s="62">
        <v>0</v>
      </c>
      <c r="J138" s="96"/>
      <c r="K138" s="96"/>
    </row>
    <row r="139" spans="2:11" ht="12" customHeight="1" x14ac:dyDescent="0.25">
      <c r="B139" s="102"/>
      <c r="C139" s="132"/>
      <c r="D139" s="98"/>
      <c r="E139" s="31" t="s">
        <v>50</v>
      </c>
      <c r="F139" s="58">
        <v>0</v>
      </c>
      <c r="G139" s="22" t="s">
        <v>51</v>
      </c>
      <c r="H139" s="62">
        <v>0</v>
      </c>
      <c r="I139" s="62">
        <v>0</v>
      </c>
      <c r="J139" s="96"/>
      <c r="K139" s="96"/>
    </row>
    <row r="140" spans="2:11" ht="12" customHeight="1" x14ac:dyDescent="0.25">
      <c r="B140" s="102"/>
      <c r="C140" s="132"/>
      <c r="D140" s="98"/>
      <c r="E140" s="31" t="s">
        <v>114</v>
      </c>
      <c r="F140" s="58">
        <v>0</v>
      </c>
      <c r="G140" s="22" t="s">
        <v>60</v>
      </c>
      <c r="H140" s="62">
        <v>0</v>
      </c>
      <c r="I140" s="62">
        <v>0</v>
      </c>
      <c r="J140" s="96"/>
      <c r="K140" s="96"/>
    </row>
    <row r="141" spans="2:11" ht="33" customHeight="1" x14ac:dyDescent="0.25">
      <c r="B141" s="106"/>
      <c r="C141" s="133"/>
      <c r="D141" s="107"/>
      <c r="E141" s="31" t="s">
        <v>120</v>
      </c>
      <c r="F141" s="58">
        <v>0</v>
      </c>
      <c r="G141" s="22" t="s">
        <v>60</v>
      </c>
      <c r="H141" s="62">
        <v>0</v>
      </c>
      <c r="I141" s="62">
        <v>0</v>
      </c>
      <c r="J141" s="100"/>
      <c r="K141" s="100"/>
    </row>
    <row r="142" spans="2:11" ht="12" customHeight="1" x14ac:dyDescent="0.25">
      <c r="B142" s="93" t="s">
        <v>121</v>
      </c>
      <c r="C142" s="93"/>
      <c r="D142" s="93"/>
      <c r="E142" s="93"/>
      <c r="F142" s="61">
        <f>SUM(F124:F141)</f>
        <v>2917</v>
      </c>
      <c r="G142" s="121"/>
      <c r="H142" s="122"/>
      <c r="I142" s="123"/>
      <c r="J142" s="45">
        <f t="shared" ref="J142" si="1">SUM(J124:J141)</f>
        <v>1553850</v>
      </c>
      <c r="K142" s="45">
        <f>SUM(K124:K141)</f>
        <v>687812.47692842851</v>
      </c>
    </row>
    <row r="143" spans="2:11" ht="12" customHeight="1" x14ac:dyDescent="0.25">
      <c r="B143" s="93" t="s">
        <v>125</v>
      </c>
      <c r="C143" s="93"/>
      <c r="D143" s="93"/>
      <c r="E143" s="93"/>
      <c r="F143" s="61">
        <f>F53+F63+F112+F123+F142</f>
        <v>5375</v>
      </c>
      <c r="G143" s="121"/>
      <c r="H143" s="122"/>
      <c r="I143" s="123"/>
      <c r="J143" s="45">
        <f>J53+J63+J112+J123+J142</f>
        <v>31949866</v>
      </c>
      <c r="K143" s="45">
        <f>K53+K63+K112+K123+K142</f>
        <v>34291326.564364359</v>
      </c>
    </row>
    <row r="144" spans="2:11" x14ac:dyDescent="0.25">
      <c r="B144" s="92" t="s">
        <v>123</v>
      </c>
      <c r="C144" s="92"/>
      <c r="D144" s="92"/>
      <c r="E144" s="92"/>
      <c r="F144" s="92"/>
      <c r="G144" s="92"/>
      <c r="H144" s="92"/>
      <c r="I144" s="92"/>
      <c r="J144" s="92"/>
      <c r="K144" s="47"/>
    </row>
    <row r="145" spans="2:2" ht="14.45" customHeight="1" x14ac:dyDescent="0.25">
      <c r="B145" s="6"/>
    </row>
  </sheetData>
  <mergeCells count="123">
    <mergeCell ref="B1:K1"/>
    <mergeCell ref="B2:K2"/>
    <mergeCell ref="B4:K4"/>
    <mergeCell ref="B5:K5"/>
    <mergeCell ref="J6:K6"/>
    <mergeCell ref="B7:B8"/>
    <mergeCell ref="C7:C8"/>
    <mergeCell ref="D7:D8"/>
    <mergeCell ref="E7:E8"/>
    <mergeCell ref="F7:F8"/>
    <mergeCell ref="G7:I7"/>
    <mergeCell ref="J7:K7"/>
    <mergeCell ref="K9:K10"/>
    <mergeCell ref="C11:C12"/>
    <mergeCell ref="D11:D12"/>
    <mergeCell ref="J11:J12"/>
    <mergeCell ref="C27:C29"/>
    <mergeCell ref="D27:D29"/>
    <mergeCell ref="J27:J29"/>
    <mergeCell ref="K27:K29"/>
    <mergeCell ref="K11:K12"/>
    <mergeCell ref="C14:C17"/>
    <mergeCell ref="D14:D17"/>
    <mergeCell ref="J14:J17"/>
    <mergeCell ref="K14:K17"/>
    <mergeCell ref="C18:C26"/>
    <mergeCell ref="D18:D20"/>
    <mergeCell ref="J18:J20"/>
    <mergeCell ref="K18:K20"/>
    <mergeCell ref="D21:D23"/>
    <mergeCell ref="K37:K44"/>
    <mergeCell ref="D45:D52"/>
    <mergeCell ref="J45:J52"/>
    <mergeCell ref="K45:K52"/>
    <mergeCell ref="J21:J23"/>
    <mergeCell ref="K21:K23"/>
    <mergeCell ref="D24:D26"/>
    <mergeCell ref="J24:J26"/>
    <mergeCell ref="K24:K26"/>
    <mergeCell ref="K30:K36"/>
    <mergeCell ref="D37:D44"/>
    <mergeCell ref="B53:E53"/>
    <mergeCell ref="G53:I53"/>
    <mergeCell ref="B54:B62"/>
    <mergeCell ref="C54:C62"/>
    <mergeCell ref="D54:D62"/>
    <mergeCell ref="J54:J62"/>
    <mergeCell ref="C30:C52"/>
    <mergeCell ref="D30:D36"/>
    <mergeCell ref="J30:J36"/>
    <mergeCell ref="J37:J44"/>
    <mergeCell ref="B9:B52"/>
    <mergeCell ref="C9:C10"/>
    <mergeCell ref="D9:D10"/>
    <mergeCell ref="J9:J10"/>
    <mergeCell ref="K70:K76"/>
    <mergeCell ref="D77:D83"/>
    <mergeCell ref="J77:J83"/>
    <mergeCell ref="K77:K83"/>
    <mergeCell ref="C84:C89"/>
    <mergeCell ref="D84:D89"/>
    <mergeCell ref="J84:J89"/>
    <mergeCell ref="K84:K89"/>
    <mergeCell ref="K54:K62"/>
    <mergeCell ref="B63:E63"/>
    <mergeCell ref="G63:I63"/>
    <mergeCell ref="B64:B111"/>
    <mergeCell ref="C64:C83"/>
    <mergeCell ref="D64:D69"/>
    <mergeCell ref="J64:J69"/>
    <mergeCell ref="K64:K69"/>
    <mergeCell ref="D70:D76"/>
    <mergeCell ref="J70:J76"/>
    <mergeCell ref="K103:K108"/>
    <mergeCell ref="C109:C111"/>
    <mergeCell ref="D109:D111"/>
    <mergeCell ref="J109:J111"/>
    <mergeCell ref="K109:K111"/>
    <mergeCell ref="C90:C95"/>
    <mergeCell ref="C103:C108"/>
    <mergeCell ref="D103:D108"/>
    <mergeCell ref="J103:J108"/>
    <mergeCell ref="B123:E123"/>
    <mergeCell ref="G123:I123"/>
    <mergeCell ref="D90:D95"/>
    <mergeCell ref="J90:J95"/>
    <mergeCell ref="K90:K95"/>
    <mergeCell ref="C96:C102"/>
    <mergeCell ref="D96:D102"/>
    <mergeCell ref="J96:J102"/>
    <mergeCell ref="K96:K102"/>
    <mergeCell ref="B112:E112"/>
    <mergeCell ref="G112:I112"/>
    <mergeCell ref="K113:K114"/>
    <mergeCell ref="D115:D118"/>
    <mergeCell ref="J115:J118"/>
    <mergeCell ref="K115:K118"/>
    <mergeCell ref="C120:C122"/>
    <mergeCell ref="D120:D121"/>
    <mergeCell ref="J120:J121"/>
    <mergeCell ref="K120:K121"/>
    <mergeCell ref="B113:B122"/>
    <mergeCell ref="C113:C118"/>
    <mergeCell ref="D113:D114"/>
    <mergeCell ref="J113:J114"/>
    <mergeCell ref="B142:E142"/>
    <mergeCell ref="G142:I142"/>
    <mergeCell ref="B143:E143"/>
    <mergeCell ref="G143:I143"/>
    <mergeCell ref="B144:J144"/>
    <mergeCell ref="K124:K129"/>
    <mergeCell ref="C130:C134"/>
    <mergeCell ref="D130:D134"/>
    <mergeCell ref="J130:J134"/>
    <mergeCell ref="K130:K134"/>
    <mergeCell ref="C135:C141"/>
    <mergeCell ref="D135:D141"/>
    <mergeCell ref="J135:J141"/>
    <mergeCell ref="K135:K141"/>
    <mergeCell ref="B124:B141"/>
    <mergeCell ref="C124:C129"/>
    <mergeCell ref="D124:D129"/>
    <mergeCell ref="J124:J129"/>
  </mergeCells>
  <printOptions horizontalCentered="1"/>
  <pageMargins left="0.39370078740157483" right="0.39370078740157483" top="0" bottom="0" header="0.31496062992125984" footer="0.31496062992125984"/>
  <pageSetup paperSize="9" scale="78" fitToHeight="0" orientation="portrait" r:id="rId1"/>
  <rowBreaks count="1" manualBreakCount="1">
    <brk id="89" min="1" max="8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bd33aee-67a4-431d-ace2-af54a0e24dbc">
      <Terms xmlns="http://schemas.microsoft.com/office/infopath/2007/PartnerControls"/>
    </lcf76f155ced4ddcb4097134ff3c332f>
    <TaxCatchAll xmlns="518f0e3b-2d0d-4cc1-8f84-fd83e3e1d86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1" ma:contentTypeDescription="Crie um novo documento." ma:contentTypeScope="" ma:versionID="fd26840d0af87ed51682b9d583b9410a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13eb78faf6bcaea0c226d81ab0e64ee8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0E94088-B599-4D7E-A147-B2CFB742CBD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971C5C9-B8CB-4BE3-A96A-34DA00E7D8C1}">
  <ds:schemaRefs>
    <ds:schemaRef ds:uri="http://www.w3.org/XML/1998/namespac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schemas.microsoft.com/sharepoint/v3"/>
    <ds:schemaRef ds:uri="http://purl.org/dc/terms/"/>
    <ds:schemaRef ds:uri="http://schemas.microsoft.com/office/2006/documentManagement/types"/>
    <ds:schemaRef ds:uri="87847bdd-0d1e-4443-ba0f-c590836cc127"/>
    <ds:schemaRef ds:uri="f05a4387-5b93-4166-bc98-7f5883bbf940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17C4950-FEA6-42A0-AE85-7BB9D2ECB2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5</vt:i4>
      </vt:variant>
    </vt:vector>
  </HeadingPairs>
  <TitlesOfParts>
    <vt:vector size="8" baseType="lpstr">
      <vt:lpstr>RCL</vt:lpstr>
      <vt:lpstr>Quadro A</vt:lpstr>
      <vt:lpstr>Quadro B</vt:lpstr>
      <vt:lpstr>'Quadro A'!Area_de_impressao</vt:lpstr>
      <vt:lpstr>'Quadro B'!Area_de_impressao</vt:lpstr>
      <vt:lpstr>RCL!Area_de_impressao</vt:lpstr>
      <vt:lpstr>'Quadro A'!Titulos_de_impressao</vt:lpstr>
      <vt:lpstr>'Quadro B'!Titulos_de_impressao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TCHIARA APARECIDA MACAMBANNI</cp:lastModifiedBy>
  <cp:revision/>
  <dcterms:created xsi:type="dcterms:W3CDTF">2015-10-28T18:49:58Z</dcterms:created>
  <dcterms:modified xsi:type="dcterms:W3CDTF">2023-02-24T17:04:22Z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  <property fmtid="{D5CDD505-2E9C-101B-9397-08002B2CF9AE}" pid="3" name="MediaServiceImageTags">
    <vt:lpwstr/>
  </property>
</Properties>
</file>