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12870\Downloads\"/>
    </mc:Choice>
  </mc:AlternateContent>
  <bookViews>
    <workbookView xWindow="1335" yWindow="0" windowWidth="20490" windowHeight="7650"/>
  </bookViews>
  <sheets>
    <sheet name="RCL" sheetId="1" r:id="rId1"/>
    <sheet name="Quadro A" sheetId="3" r:id="rId2"/>
    <sheet name="Quadro B" sheetId="4" r:id="rId3"/>
  </sheets>
  <definedNames>
    <definedName name="_xlnm._FilterDatabase" localSheetId="1" hidden="1">'Quadro A'!$B$7:$K$141</definedName>
    <definedName name="_xlnm.Print_Area" localSheetId="1">'Quadro A'!$B$1:$K$142</definedName>
    <definedName name="_xlnm.Print_Area" localSheetId="2">'Quadro B'!$B$1:$K$89</definedName>
    <definedName name="_xlnm.Print_Area" localSheetId="0">RCL!$B$1:$D$16</definedName>
    <definedName name="_xlnm.Print_Titles" localSheetId="1">'Quadro A'!$7:$8</definedName>
    <definedName name="_xlnm.Print_Titles" localSheetId="2">'Quadro B'!$7:$8</definedName>
  </definedNames>
  <calcPr calcId="162913"/>
</workbook>
</file>

<file path=xl/calcChain.xml><?xml version="1.0" encoding="utf-8"?>
<calcChain xmlns="http://schemas.openxmlformats.org/spreadsheetml/2006/main">
  <c r="K64" i="4" l="1"/>
  <c r="J64" i="4"/>
  <c r="K59" i="4"/>
  <c r="J59" i="4"/>
  <c r="K36" i="4"/>
  <c r="J36" i="4"/>
  <c r="F64" i="4"/>
  <c r="F72" i="4" s="1"/>
  <c r="J71" i="4" l="1"/>
  <c r="K71" i="4"/>
  <c r="K31" i="4"/>
  <c r="J31" i="4"/>
  <c r="F71" i="4"/>
  <c r="F59" i="4"/>
  <c r="F36" i="4"/>
  <c r="F31" i="4"/>
  <c r="K139" i="3"/>
  <c r="J139" i="3"/>
  <c r="K121" i="3"/>
  <c r="J121" i="3"/>
  <c r="K110" i="3"/>
  <c r="J110" i="3"/>
  <c r="K63" i="3"/>
  <c r="J63" i="3"/>
  <c r="K53" i="3"/>
  <c r="J53" i="3"/>
  <c r="F139" i="3"/>
  <c r="F121" i="3"/>
  <c r="F110" i="3"/>
  <c r="F63" i="3"/>
  <c r="F53" i="3"/>
  <c r="J72" i="4" l="1"/>
  <c r="K72" i="4"/>
  <c r="K140" i="3"/>
  <c r="F140" i="3"/>
  <c r="J140" i="3"/>
  <c r="D12" i="1"/>
  <c r="D16" i="1" l="1"/>
  <c r="D20" i="1" s="1"/>
  <c r="D15" i="1"/>
  <c r="D19" i="1" s="1"/>
  <c r="D14" i="1"/>
  <c r="D13" i="1"/>
  <c r="C12" i="1"/>
  <c r="C14" i="1" l="1"/>
  <c r="C13" i="1"/>
  <c r="C15" i="1" l="1"/>
  <c r="C19" i="1" s="1"/>
  <c r="C16" i="1" l="1"/>
  <c r="C20" i="1" s="1"/>
</calcChain>
</file>

<file path=xl/sharedStrings.xml><?xml version="1.0" encoding="utf-8"?>
<sst xmlns="http://schemas.openxmlformats.org/spreadsheetml/2006/main" count="504" uniqueCount="139">
  <si>
    <t>Programa de Comprometimento e Gratuidade (PCG)</t>
  </si>
  <si>
    <t>(Resoluções Sesc nº 1.389/2018 e 1.401/2018)</t>
  </si>
  <si>
    <t>Prestação de Contas 2021</t>
  </si>
  <si>
    <t>Departamento Nacional</t>
  </si>
  <si>
    <t>APLICAÇÃO DA RECEITA COMPULSÓRIA LÍQUIDA</t>
  </si>
  <si>
    <t>Prevista (R$)</t>
  </si>
  <si>
    <t>Realizada (R$)</t>
  </si>
  <si>
    <t>Receita Compulsória Bruta</t>
  </si>
  <si>
    <t xml:space="preserve">(-) Comissão à RFB </t>
  </si>
  <si>
    <t>Subtotal</t>
  </si>
  <si>
    <t>Receita Compulsória Líquida</t>
  </si>
  <si>
    <t>Valor destinado ao PCG (33,33%)</t>
  </si>
  <si>
    <t>Valor destinado à Gratuidade (16,67%)</t>
  </si>
  <si>
    <t>Recursos Aplicados em Educação e/ou Ações Educativas dos demais Programas (Somatório do Quadro A)</t>
  </si>
  <si>
    <t>Recursos Aplicados na Gratuidade (Somatório do Quadro B)</t>
  </si>
  <si>
    <t>Atingmento da Meta destinada ao PCG (33,33%)</t>
  </si>
  <si>
    <t>Atingmento da Meta destinado à Gratuidade (16,67%)</t>
  </si>
  <si>
    <t>Quadro A</t>
  </si>
  <si>
    <t>Demonstrativo das Metas Previstas/Realizadas Totais do PCG no exercício de 2021</t>
  </si>
  <si>
    <t>Programa</t>
  </si>
  <si>
    <t>Atividade</t>
  </si>
  <si>
    <t>Modalidade</t>
  </si>
  <si>
    <t>Realização</t>
  </si>
  <si>
    <t>Nº de Inscrições (Clientes)</t>
  </si>
  <si>
    <t xml:space="preserve">Produção </t>
  </si>
  <si>
    <t>Valores (R$)</t>
  </si>
  <si>
    <t xml:space="preserve">Variável </t>
  </si>
  <si>
    <t>Prevista</t>
  </si>
  <si>
    <t>Realizada</t>
  </si>
  <si>
    <t>Previsto</t>
  </si>
  <si>
    <t>Realizado</t>
  </si>
  <si>
    <t>EDUCAÇÃO</t>
  </si>
  <si>
    <t>Educação Infantil</t>
  </si>
  <si>
    <t>Creche</t>
  </si>
  <si>
    <t>Frequência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</si>
  <si>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</si>
  <si>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</si>
  <si>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</si>
  <si>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</si>
  <si>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</si>
  <si>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</si>
  <si>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</si>
  <si>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</si>
  <si>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</si>
  <si>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</si>
  <si>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</si>
  <si>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</si>
  <si>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</si>
  <si>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</si>
  <si>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</si>
  <si>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Complementação Curricular</t>
  </si>
  <si>
    <t>Aperfeiçoamento Especializado</t>
  </si>
  <si>
    <t>Palestra</t>
  </si>
  <si>
    <t>Público</t>
  </si>
  <si>
    <t>Seminário</t>
  </si>
  <si>
    <t>Cursos de Valorização Social</t>
  </si>
  <si>
    <t>Educação em Ciências e Humanidades</t>
  </si>
  <si>
    <t>Ciências</t>
  </si>
  <si>
    <t>Participantes</t>
  </si>
  <si>
    <t>Meio Ambiente</t>
  </si>
  <si>
    <t>Visita Mediada</t>
  </si>
  <si>
    <t>Vivência</t>
  </si>
  <si>
    <t>Total Programa Educação</t>
  </si>
  <si>
    <t>SAÚDE</t>
  </si>
  <si>
    <t>Educação em Saúde</t>
  </si>
  <si>
    <t>Encontro</t>
  </si>
  <si>
    <t>Orientação</t>
  </si>
  <si>
    <t>Roda de Conversa</t>
  </si>
  <si>
    <t>Total Programa Saúde</t>
  </si>
  <si>
    <t>Artes Cênicas</t>
  </si>
  <si>
    <t>Dança</t>
  </si>
  <si>
    <t>Apresentação</t>
  </si>
  <si>
    <t>Debate</t>
  </si>
  <si>
    <t>Teatro</t>
  </si>
  <si>
    <t>Exposição</t>
  </si>
  <si>
    <t>Artes Visuais</t>
  </si>
  <si>
    <t>Exposição de Arte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</si>
  <si>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</si>
  <si>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</si>
  <si>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</si>
  <si>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</si>
  <si>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</si>
  <si>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</si>
  <si>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</si>
  <si>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Pessoas presentes</t>
  </si>
  <si>
    <t>Empréstimo</t>
  </si>
  <si>
    <t>Clientes presentes</t>
  </si>
  <si>
    <t>Total Programa Cultura</t>
  </si>
  <si>
    <t>LAZER</t>
  </si>
  <si>
    <t>Desenvolvimento Físico-Esportivo</t>
  </si>
  <si>
    <t>Formação Esportiva</t>
  </si>
  <si>
    <t>Esporte Individual</t>
  </si>
  <si>
    <t xml:space="preserve">Turismo Social </t>
  </si>
  <si>
    <t>Turismo Receptivo</t>
  </si>
  <si>
    <t>Total Programa Lazer</t>
  </si>
  <si>
    <t>ASSISTÊNCIA</t>
  </si>
  <si>
    <t>Desenvolvimento Comunitário</t>
  </si>
  <si>
    <t>Segurança Alimentar e Apoio Social</t>
  </si>
  <si>
    <t>Desenvolvimento de Capacidades</t>
  </si>
  <si>
    <t xml:space="preserve">Palestra </t>
  </si>
  <si>
    <t>Trabalho Social com Grupos</t>
  </si>
  <si>
    <t>Ação de voluntariado</t>
  </si>
  <si>
    <t>Reunião</t>
  </si>
  <si>
    <t>Visita Domiciliar, institucional e comunit.</t>
  </si>
  <si>
    <t>Total Programa Assistência</t>
  </si>
  <si>
    <t>Total Geral do Quadro A</t>
  </si>
  <si>
    <t>Obs.: Este Quadro representa a totalidade do PCG, inclusive a parte da Gratuidade.</t>
  </si>
  <si>
    <t>Quadro B</t>
  </si>
  <si>
    <r>
      <t xml:space="preserve">Demonstrativo das Metas Previstas/Realizadas </t>
    </r>
    <r>
      <rPr>
        <b/>
        <u/>
        <sz val="11"/>
        <color rgb="FF595959"/>
        <rFont val="Arial"/>
        <family val="2"/>
      </rPr>
      <t>com Gratuidade</t>
    </r>
    <r>
      <rPr>
        <b/>
        <sz val="11"/>
        <color rgb="FF595959"/>
        <rFont val="Arial"/>
        <family val="2"/>
      </rPr>
      <t xml:space="preserve"> no exercício de 2021</t>
    </r>
  </si>
  <si>
    <t>CULTURA</t>
  </si>
  <si>
    <t>Desenvolvimento Físico – Esportivo</t>
  </si>
  <si>
    <t>Multipráticas esportivas</t>
  </si>
  <si>
    <t xml:space="preserve">Total Geral do Quadro B </t>
  </si>
  <si>
    <t>Obs.: Este Quadro representa somente a Gratuidade do PCG.</t>
  </si>
  <si>
    <t>Departamento Regional - Santa Catarina</t>
  </si>
  <si>
    <t>(-) Contribuição à Fecomércio</t>
  </si>
  <si>
    <t>Humanidades</t>
  </si>
  <si>
    <t xml:space="preserve">Exposição </t>
  </si>
  <si>
    <t xml:space="preserve"> </t>
  </si>
  <si>
    <t>Departamento Regional - SC</t>
  </si>
  <si>
    <t>Exposição Mediada</t>
  </si>
  <si>
    <t>Videodebate</t>
  </si>
  <si>
    <t xml:space="preserve">Vivência </t>
  </si>
  <si>
    <t>Circo</t>
  </si>
  <si>
    <t>Eventos Fidíco Esportivo</t>
  </si>
  <si>
    <t>Esporte Coletivo</t>
  </si>
  <si>
    <t>Luta</t>
  </si>
  <si>
    <t>Multipraticas Esportivas</t>
  </si>
  <si>
    <t>Recreação</t>
  </si>
  <si>
    <t>Colônia de Férias</t>
  </si>
  <si>
    <t>Turismo Emissivo</t>
  </si>
  <si>
    <t xml:space="preserve"> Excursão </t>
  </si>
  <si>
    <t xml:space="preserve"> Passeio </t>
  </si>
  <si>
    <t xml:space="preserve"> Passeio local </t>
  </si>
  <si>
    <t>Exposição de arte</t>
  </si>
  <si>
    <t>Consulta</t>
  </si>
  <si>
    <t>Pessoas Presentes</t>
  </si>
  <si>
    <t>Esporte coletivo</t>
  </si>
  <si>
    <t>Desenvolvimento de capacidades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</si>
</sst>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_-;\-* #,##0_-;_-* &quot;-&quot;??_-;_-@_-"/>
    <numFmt numFmtId="165" formatCode="_(&quot;R$ &quot;* #,##0.00_);_(&quot;R$ &quot;* \(#,##0.00\);_(&quot;R$ &quot;* &quot;-&quot;??_);_(@_)"/>
    <numFmt numFmtId="166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3"/>
      <color rgb="FF808080"/>
      <name val="Arial"/>
      <family val="2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sz val="8"/>
      <name val="Arial"/>
      <family val="2"/>
    </font>
    <font>
      <b/>
      <sz val="11"/>
      <color rgb="FF595959"/>
      <name val="Arial"/>
      <family val="2"/>
    </font>
    <font>
      <b/>
      <u/>
      <sz val="11"/>
      <color rgb="FF595959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/>
    <xf numFmtId="165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</cellStyleXfs>
  <cellXfs count="175">
    <xf numFmtId="0" fontId="0" fillId="0" borderId="0" xfId="0"/>
    <xf numFmtId="43" fontId="0" fillId="0" borderId="0" xfId="1" applyFont="1"/>
    <xf numFmtId="43" fontId="4" fillId="0" borderId="0" xfId="1" applyFont="1"/>
    <xf numFmtId="0" fontId="4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6" xfId="0" applyFont="1" applyBorder="1" applyAlignment="1">
      <alignment horizontal="justify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justify" vertical="center" wrapText="1"/>
    </xf>
    <xf numFmtId="4" fontId="2" fillId="0" borderId="8" xfId="0" applyNumberFormat="1" applyFont="1" applyBorder="1" applyAlignment="1">
      <alignment horizontal="right" vertical="center" wrapText="1"/>
    </xf>
    <xf numFmtId="0" fontId="1" fillId="0" borderId="9" xfId="0" applyFont="1" applyBorder="1" applyAlignment="1">
      <alignment horizontal="justify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9" fillId="4" borderId="1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 wrapText="1"/>
    </xf>
    <xf numFmtId="164" fontId="0" fillId="0" borderId="0" xfId="1" applyNumberFormat="1" applyFont="1"/>
    <xf numFmtId="164" fontId="8" fillId="0" borderId="3" xfId="1" applyNumberFormat="1" applyFont="1" applyBorder="1" applyAlignment="1">
      <alignment horizontal="right" vertical="center" wrapText="1"/>
    </xf>
    <xf numFmtId="164" fontId="6" fillId="0" borderId="3" xfId="1" applyNumberFormat="1" applyFont="1" applyBorder="1" applyAlignment="1">
      <alignment horizontal="right" vertical="center" wrapText="1"/>
    </xf>
    <xf numFmtId="43" fontId="0" fillId="0" borderId="0" xfId="1" applyFont="1" applyAlignment="1">
      <alignment horizontal="right" vertical="center"/>
    </xf>
    <xf numFmtId="0" fontId="8" fillId="0" borderId="0" xfId="0" applyFont="1"/>
    <xf numFmtId="0" fontId="8" fillId="0" borderId="3" xfId="0" applyFont="1" applyBorder="1" applyAlignment="1">
      <alignment horizontal="right" vertical="center" wrapText="1"/>
    </xf>
    <xf numFmtId="164" fontId="8" fillId="0" borderId="3" xfId="1" applyNumberFormat="1" applyFont="1" applyBorder="1" applyAlignment="1">
      <alignment vertical="center"/>
    </xf>
    <xf numFmtId="164" fontId="8" fillId="0" borderId="0" xfId="1" applyNumberFormat="1" applyFont="1" applyAlignment="1">
      <alignment horizontal="right" vertical="center"/>
    </xf>
    <xf numFmtId="43" fontId="8" fillId="0" borderId="0" xfId="1" applyFont="1" applyAlignment="1">
      <alignment horizontal="right" vertical="center"/>
    </xf>
    <xf numFmtId="164" fontId="8" fillId="0" borderId="3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8" fillId="0" borderId="3" xfId="1" applyFont="1" applyBorder="1" applyAlignment="1">
      <alignment vertical="center"/>
    </xf>
    <xf numFmtId="43" fontId="8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43" fontId="7" fillId="4" borderId="3" xfId="1" applyFont="1" applyFill="1" applyBorder="1" applyAlignment="1">
      <alignment horizontal="center" vertical="center" wrapText="1"/>
    </xf>
    <xf numFmtId="43" fontId="8" fillId="0" borderId="3" xfId="0" applyNumberFormat="1" applyFont="1" applyBorder="1" applyAlignment="1">
      <alignment vertical="center" wrapText="1"/>
    </xf>
    <xf numFmtId="43" fontId="8" fillId="0" borderId="3" xfId="1" applyFont="1" applyBorder="1" applyAlignment="1">
      <alignment vertical="center" wrapText="1"/>
    </xf>
    <xf numFmtId="43" fontId="0" fillId="0" borderId="0" xfId="0" applyNumberFormat="1"/>
    <xf numFmtId="0" fontId="15" fillId="0" borderId="0" xfId="0" applyFont="1" applyAlignment="1">
      <alignment horizontal="center" vertical="center"/>
    </xf>
    <xf numFmtId="43" fontId="8" fillId="0" borderId="0" xfId="1" applyFont="1"/>
    <xf numFmtId="164" fontId="8" fillId="0" borderId="10" xfId="1" applyNumberFormat="1" applyFont="1" applyBorder="1" applyAlignment="1">
      <alignment horizontal="right" vertical="center" wrapText="1"/>
    </xf>
    <xf numFmtId="164" fontId="8" fillId="0" borderId="10" xfId="1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 wrapText="1"/>
    </xf>
    <xf numFmtId="43" fontId="8" fillId="0" borderId="3" xfId="0" applyNumberFormat="1" applyFont="1" applyBorder="1" applyAlignment="1">
      <alignment horizontal="left" vertical="center" wrapText="1"/>
    </xf>
    <xf numFmtId="10" fontId="2" fillId="0" borderId="0" xfId="2" applyNumberFormat="1" applyFont="1" applyBorder="1" applyAlignment="1">
      <alignment horizontal="right" vertical="center" wrapText="1"/>
    </xf>
    <xf numFmtId="10" fontId="2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164" fontId="7" fillId="4" borderId="3" xfId="1" applyNumberFormat="1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164" fontId="8" fillId="3" borderId="3" xfId="0" applyNumberFormat="1" applyFont="1" applyFill="1" applyBorder="1"/>
    <xf numFmtId="0" fontId="13" fillId="0" borderId="0" xfId="0" applyFont="1" applyAlignment="1">
      <alignment horizontal="right" vertical="center"/>
    </xf>
    <xf numFmtId="43" fontId="8" fillId="3" borderId="3" xfId="1" applyFont="1" applyFill="1" applyBorder="1" applyAlignment="1">
      <alignment vertical="center"/>
    </xf>
    <xf numFmtId="43" fontId="7" fillId="4" borderId="12" xfId="1" applyFont="1" applyFill="1" applyBorder="1" applyAlignment="1">
      <alignment horizontal="center" vertical="center" wrapText="1"/>
    </xf>
    <xf numFmtId="10" fontId="2" fillId="0" borderId="0" xfId="2" applyNumberFormat="1" applyFont="1" applyAlignment="1">
      <alignment horizontal="right" vertical="center" wrapText="1"/>
    </xf>
    <xf numFmtId="164" fontId="6" fillId="0" borderId="3" xfId="1" applyNumberFormat="1" applyFont="1" applyBorder="1" applyAlignment="1">
      <alignment horizontal="right" vertical="center"/>
    </xf>
    <xf numFmtId="0" fontId="8" fillId="3" borderId="3" xfId="0" applyFont="1" applyFill="1" applyBorder="1" applyAlignment="1">
      <alignment vertical="center" wrapText="1"/>
    </xf>
    <xf numFmtId="10" fontId="4" fillId="0" borderId="0" xfId="2" applyNumberFormat="1" applyFont="1"/>
    <xf numFmtId="0" fontId="8" fillId="0" borderId="12" xfId="0" applyFont="1" applyBorder="1" applyAlignment="1">
      <alignment vertical="center" wrapText="1"/>
    </xf>
    <xf numFmtId="0" fontId="2" fillId="5" borderId="19" xfId="0" applyFont="1" applyFill="1" applyBorder="1" applyAlignment="1">
      <alignment wrapText="1"/>
    </xf>
    <xf numFmtId="10" fontId="2" fillId="5" borderId="20" xfId="0" applyNumberFormat="1" applyFont="1" applyFill="1" applyBorder="1" applyAlignment="1">
      <alignment wrapText="1"/>
    </xf>
    <xf numFmtId="0" fontId="2" fillId="5" borderId="21" xfId="0" applyFont="1" applyFill="1" applyBorder="1" applyAlignment="1">
      <alignment wrapText="1"/>
    </xf>
    <xf numFmtId="10" fontId="2" fillId="5" borderId="22" xfId="0" applyNumberFormat="1" applyFont="1" applyFill="1" applyBorder="1" applyAlignment="1">
      <alignment wrapText="1"/>
    </xf>
    <xf numFmtId="0" fontId="8" fillId="3" borderId="3" xfId="0" applyFont="1" applyFill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43" fontId="15" fillId="0" borderId="0" xfId="1" applyFont="1" applyAlignment="1">
      <alignment horizontal="center" vertical="center"/>
    </xf>
    <xf numFmtId="43" fontId="8" fillId="0" borderId="3" xfId="1" applyFont="1" applyBorder="1" applyAlignment="1">
      <alignment horizontal="right" vertical="center"/>
    </xf>
    <xf numFmtId="43" fontId="6" fillId="0" borderId="3" xfId="1" applyFont="1" applyBorder="1" applyAlignment="1">
      <alignment horizontal="right" vertical="center" wrapText="1"/>
    </xf>
    <xf numFmtId="43" fontId="6" fillId="0" borderId="23" xfId="1" applyFont="1" applyBorder="1" applyAlignment="1">
      <alignment horizontal="right" vertical="center" wrapText="1"/>
    </xf>
    <xf numFmtId="43" fontId="6" fillId="0" borderId="0" xfId="1" applyFont="1" applyAlignment="1">
      <alignment horizontal="left" vertical="center"/>
    </xf>
    <xf numFmtId="43" fontId="6" fillId="0" borderId="3" xfId="1" applyFont="1" applyBorder="1" applyAlignment="1">
      <alignment horizontal="right" vertical="center"/>
    </xf>
    <xf numFmtId="43" fontId="8" fillId="0" borderId="12" xfId="1" applyFont="1" applyBorder="1" applyAlignment="1">
      <alignment horizontal="right" vertical="center"/>
    </xf>
    <xf numFmtId="43" fontId="8" fillId="0" borderId="12" xfId="1" applyFont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8" fillId="0" borderId="12" xfId="0" applyFont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textRotation="90" wrapText="1"/>
    </xf>
    <xf numFmtId="0" fontId="7" fillId="4" borderId="12" xfId="0" applyFont="1" applyFill="1" applyBorder="1" applyAlignment="1">
      <alignment horizontal="center" vertical="center" textRotation="90" wrapText="1"/>
    </xf>
    <xf numFmtId="0" fontId="6" fillId="2" borderId="3" xfId="0" applyFont="1" applyFill="1" applyBorder="1" applyAlignment="1">
      <alignment horizontal="righ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vertical="center" wrapText="1"/>
    </xf>
    <xf numFmtId="43" fontId="21" fillId="0" borderId="3" xfId="12" applyNumberFormat="1" applyFont="1" applyBorder="1" applyAlignment="1">
      <alignment horizontal="center" vertical="center" wrapText="1"/>
    </xf>
    <xf numFmtId="43" fontId="21" fillId="0" borderId="3" xfId="12" applyFont="1" applyBorder="1" applyAlignment="1">
      <alignment horizontal="center" vertical="center" wrapText="1"/>
    </xf>
    <xf numFmtId="43" fontId="21" fillId="0" borderId="3" xfId="12" applyFont="1" applyBorder="1" applyAlignment="1">
      <alignment horizontal="center" vertical="center" wrapText="1"/>
    </xf>
    <xf numFmtId="166" fontId="22" fillId="0" borderId="3" xfId="1" applyNumberFormat="1" applyFont="1" applyBorder="1" applyAlignment="1">
      <alignment horizontal="center" vertical="center"/>
    </xf>
    <xf numFmtId="164" fontId="17" fillId="0" borderId="3" xfId="1" applyNumberFormat="1" applyFont="1" applyBorder="1" applyAlignment="1">
      <alignment horizontal="right" vertical="center" wrapText="1"/>
    </xf>
    <xf numFmtId="43" fontId="17" fillId="0" borderId="3" xfId="0" applyNumberFormat="1" applyFont="1" applyBorder="1" applyAlignment="1">
      <alignment vertical="center" wrapText="1"/>
    </xf>
    <xf numFmtId="164" fontId="17" fillId="0" borderId="3" xfId="1" applyNumberFormat="1" applyFont="1" applyBorder="1" applyAlignment="1">
      <alignment vertical="center"/>
    </xf>
    <xf numFmtId="0" fontId="8" fillId="0" borderId="11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43" fontId="8" fillId="0" borderId="3" xfId="1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left" vertical="center" wrapText="1"/>
    </xf>
    <xf numFmtId="43" fontId="8" fillId="0" borderId="11" xfId="1" applyFont="1" applyBorder="1" applyAlignment="1">
      <alignment horizontal="center" vertical="center"/>
    </xf>
    <xf numFmtId="43" fontId="8" fillId="0" borderId="12" xfId="1" applyFont="1" applyBorder="1" applyAlignment="1">
      <alignment horizontal="center" vertical="center"/>
    </xf>
    <xf numFmtId="43" fontId="8" fillId="0" borderId="10" xfId="1" applyFont="1" applyBorder="1" applyAlignment="1">
      <alignment horizontal="center" vertical="center"/>
    </xf>
    <xf numFmtId="0" fontId="17" fillId="3" borderId="10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12" xfId="0" applyFont="1" applyFill="1" applyBorder="1" applyAlignment="1">
      <alignment horizontal="center" vertical="center" wrapText="1"/>
    </xf>
    <xf numFmtId="43" fontId="17" fillId="0" borderId="10" xfId="1" applyFont="1" applyBorder="1" applyAlignment="1">
      <alignment horizontal="center" vertical="center"/>
    </xf>
    <xf numFmtId="43" fontId="17" fillId="0" borderId="11" xfId="1" applyFont="1" applyBorder="1" applyAlignment="1">
      <alignment horizontal="center" vertical="center"/>
    </xf>
    <xf numFmtId="43" fontId="17" fillId="0" borderId="12" xfId="1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2" borderId="3" xfId="0" applyFont="1" applyFill="1" applyBorder="1" applyAlignment="1">
      <alignment horizontal="right" vertical="center" wrapText="1"/>
    </xf>
    <xf numFmtId="0" fontId="8" fillId="3" borderId="3" xfId="0" applyFont="1" applyFill="1" applyBorder="1" applyAlignment="1">
      <alignment vertical="center" wrapText="1"/>
    </xf>
    <xf numFmtId="43" fontId="8" fillId="0" borderId="10" xfId="1" applyFont="1" applyBorder="1" applyAlignment="1">
      <alignment horizontal="right" vertical="center"/>
    </xf>
    <xf numFmtId="43" fontId="8" fillId="0" borderId="11" xfId="1" applyFont="1" applyBorder="1" applyAlignment="1">
      <alignment horizontal="right" vertical="center"/>
    </xf>
    <xf numFmtId="0" fontId="8" fillId="3" borderId="17" xfId="0" applyFont="1" applyFill="1" applyBorder="1" applyAlignment="1">
      <alignment horizontal="center" vertical="center" wrapText="1"/>
    </xf>
    <xf numFmtId="43" fontId="8" fillId="0" borderId="12" xfId="1" applyFont="1" applyBorder="1" applyAlignment="1">
      <alignment horizontal="right" vertical="center"/>
    </xf>
    <xf numFmtId="0" fontId="7" fillId="4" borderId="10" xfId="0" applyFont="1" applyFill="1" applyBorder="1" applyAlignment="1">
      <alignment horizontal="center" vertical="center" textRotation="90" wrapText="1"/>
    </xf>
    <xf numFmtId="0" fontId="7" fillId="4" borderId="11" xfId="0" applyFont="1" applyFill="1" applyBorder="1" applyAlignment="1">
      <alignment horizontal="center" vertical="center" textRotation="90" wrapText="1"/>
    </xf>
    <xf numFmtId="0" fontId="7" fillId="4" borderId="17" xfId="0" applyFont="1" applyFill="1" applyBorder="1" applyAlignment="1">
      <alignment horizontal="center" vertical="center" textRotation="90" wrapText="1"/>
    </xf>
    <xf numFmtId="0" fontId="8" fillId="0" borderId="17" xfId="0" applyFont="1" applyBorder="1" applyAlignment="1">
      <alignment horizontal="left" vertical="center" wrapText="1"/>
    </xf>
    <xf numFmtId="0" fontId="6" fillId="2" borderId="12" xfId="0" applyFont="1" applyFill="1" applyBorder="1" applyAlignment="1">
      <alignment horizontal="right" vertical="center" wrapText="1"/>
    </xf>
    <xf numFmtId="0" fontId="7" fillId="4" borderId="12" xfId="0" applyFont="1" applyFill="1" applyBorder="1" applyAlignment="1">
      <alignment horizontal="center" vertical="center" textRotation="90" wrapText="1"/>
    </xf>
    <xf numFmtId="0" fontId="6" fillId="2" borderId="17" xfId="0" applyFont="1" applyFill="1" applyBorder="1" applyAlignment="1">
      <alignment horizontal="right" vertical="center" wrapText="1"/>
    </xf>
    <xf numFmtId="0" fontId="6" fillId="2" borderId="18" xfId="0" applyFont="1" applyFill="1" applyBorder="1" applyAlignment="1">
      <alignment horizontal="right" vertical="center" wrapText="1"/>
    </xf>
    <xf numFmtId="0" fontId="8" fillId="0" borderId="3" xfId="0" applyFont="1" applyBorder="1" applyAlignment="1">
      <alignment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lef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center" vertical="center"/>
    </xf>
    <xf numFmtId="164" fontId="7" fillId="4" borderId="3" xfId="1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textRotation="90" wrapText="1"/>
    </xf>
    <xf numFmtId="0" fontId="7" fillId="4" borderId="3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7" fillId="4" borderId="25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left" vertical="center" wrapText="1"/>
    </xf>
    <xf numFmtId="164" fontId="8" fillId="3" borderId="13" xfId="0" applyNumberFormat="1" applyFont="1" applyFill="1" applyBorder="1" applyAlignment="1">
      <alignment horizontal="center"/>
    </xf>
    <xf numFmtId="164" fontId="8" fillId="3" borderId="14" xfId="0" applyNumberFormat="1" applyFont="1" applyFill="1" applyBorder="1" applyAlignment="1">
      <alignment horizontal="center"/>
    </xf>
    <xf numFmtId="164" fontId="8" fillId="3" borderId="15" xfId="0" applyNumberFormat="1" applyFont="1" applyFill="1" applyBorder="1" applyAlignment="1">
      <alignment horizontal="center"/>
    </xf>
    <xf numFmtId="43" fontId="13" fillId="0" borderId="24" xfId="1" applyFont="1" applyBorder="1" applyAlignment="1">
      <alignment horizontal="right" vertical="center"/>
    </xf>
    <xf numFmtId="0" fontId="1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3" fontId="7" fillId="4" borderId="13" xfId="1" applyFont="1" applyFill="1" applyBorder="1" applyAlignment="1">
      <alignment horizontal="center" vertical="center" wrapText="1"/>
    </xf>
    <xf numFmtId="43" fontId="7" fillId="4" borderId="14" xfId="1" applyFont="1" applyFill="1" applyBorder="1" applyAlignment="1">
      <alignment horizontal="center" vertical="center" wrapText="1"/>
    </xf>
    <xf numFmtId="164" fontId="7" fillId="4" borderId="13" xfId="0" applyNumberFormat="1" applyFont="1" applyFill="1" applyBorder="1" applyAlignment="1">
      <alignment horizontal="center" vertical="center" wrapText="1"/>
    </xf>
    <xf numFmtId="164" fontId="7" fillId="4" borderId="14" xfId="0" applyNumberFormat="1" applyFont="1" applyFill="1" applyBorder="1" applyAlignment="1">
      <alignment horizontal="center" vertical="center" wrapText="1"/>
    </xf>
    <xf numFmtId="43" fontId="7" fillId="4" borderId="15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vertical="center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43" fontId="8" fillId="6" borderId="3" xfId="0" applyNumberFormat="1" applyFont="1" applyFill="1" applyBorder="1" applyAlignment="1">
      <alignment vertical="center" wrapText="1"/>
    </xf>
    <xf numFmtId="43" fontId="8" fillId="6" borderId="3" xfId="1" applyFont="1" applyFill="1" applyBorder="1" applyAlignment="1">
      <alignment vertical="center"/>
    </xf>
    <xf numFmtId="43" fontId="8" fillId="6" borderId="3" xfId="1" applyFont="1" applyFill="1" applyBorder="1" applyAlignment="1">
      <alignment vertical="center" wrapText="1"/>
    </xf>
    <xf numFmtId="0" fontId="8" fillId="6" borderId="3" xfId="0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164" fontId="8" fillId="6" borderId="3" xfId="0" applyNumberFormat="1" applyFont="1" applyFill="1" applyBorder="1"/>
    <xf numFmtId="0" fontId="8" fillId="6" borderId="12" xfId="0" applyFont="1" applyFill="1" applyBorder="1" applyAlignment="1">
      <alignment horizontal="left" vertical="center" wrapText="1"/>
    </xf>
    <xf numFmtId="43" fontId="8" fillId="0" borderId="3" xfId="1" applyFont="1" applyBorder="1" applyAlignment="1">
      <alignment horizontal="right" vertical="center" wrapText="1"/>
    </xf>
    <xf numFmtId="43" fontId="8" fillId="0" borderId="3" xfId="1" applyFont="1" applyBorder="1" applyAlignment="1">
      <alignment horizontal="right" vertical="center"/>
    </xf>
  </cellXfs>
  <cellStyles count="18">
    <cellStyle name="Moeda 2" xfId="4"/>
    <cellStyle name="Normal" xfId="0" builtinId="0"/>
    <cellStyle name="Normal 2" xfId="5"/>
    <cellStyle name="Normal 3" xfId="6"/>
    <cellStyle name="Normal 4" xfId="3"/>
    <cellStyle name="Normal 5" xfId="7"/>
    <cellStyle name="Normal 5 2" xfId="8"/>
    <cellStyle name="Porcentagem" xfId="2" builtinId="5"/>
    <cellStyle name="Porcentagem 2" xfId="9"/>
    <cellStyle name="Separador de milhares 2" xfId="10"/>
    <cellStyle name="Vírgula" xfId="1" builtinId="3"/>
    <cellStyle name="Vírgula 2" xfId="12"/>
    <cellStyle name="Vírgula 3" xfId="13"/>
    <cellStyle name="Vírgula 4" xfId="14"/>
    <cellStyle name="Vírgula 5" xfId="15"/>
    <cellStyle name="Vírgula 6" xfId="16"/>
    <cellStyle name="Vírgula 7" xfId="17"/>
    <cellStyle name="Vírgula 8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571500</xdr:colOff>
      <xdr:row>0</xdr:row>
      <xdr:rowOff>0</xdr:rowOff>
    </xdr:from>
    <xdr:to>
      <xdr:col>4</xdr:col>
      <xdr:colOff>12700</xdr:colOff>
      <xdr:row>1</xdr:row>
      <xdr:rowOff>169334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9918700" y="0"/>
          <a:ext cx="806450" cy="571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247650</xdr:colOff>
      <xdr:row>0</xdr:row>
      <xdr:rowOff>0</xdr:rowOff>
    </xdr:from>
    <xdr:to>
      <xdr:col>11</xdr:col>
      <xdr:colOff>6350</xdr:colOff>
      <xdr:row>2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8077200" y="0"/>
          <a:ext cx="806450" cy="571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215900</xdr:colOff>
      <xdr:row>0</xdr:row>
      <xdr:rowOff>6350</xdr:rowOff>
    </xdr:from>
    <xdr:to>
      <xdr:col>11</xdr:col>
      <xdr:colOff>12700</xdr:colOff>
      <xdr:row>2</xdr:row>
      <xdr:rowOff>8466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8134350" y="6350"/>
          <a:ext cx="806450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1"/>
  <sheetViews>
    <sheetView showGridLines="0" tabSelected="1" topLeftCell="A7" zoomScaleNormal="100" workbookViewId="0">
      <selection activeCell="C15" sqref="C15"/>
    </sheetView>
  </sheetViews>
  <sheetFormatPr defaultRowHeight="15" x14ac:dyDescent="0.25"/>
  <cols>
    <col min="1" max="1" width="11.42578125" customWidth="1"/>
    <col min="2" max="2" width="101.5703125" customWidth="1"/>
    <col min="3" max="4" width="19.5703125" customWidth="1"/>
    <col min="5" max="5" width="9.5703125" customWidth="1"/>
    <col min="6" max="6" width="10.7109375" customWidth="1"/>
    <col min="7" max="7" width="11.42578125" bestFit="1" customWidth="1"/>
    <col min="8" max="8" width="40.7109375" customWidth="1"/>
    <col min="9" max="13" width="28.7109375" customWidth="1"/>
  </cols>
  <sheetData>
    <row r="1" spans="2:9" ht="30.95" customHeight="1" x14ac:dyDescent="0.25">
      <c r="B1" s="96" t="s">
        <v>0</v>
      </c>
      <c r="C1" s="96"/>
      <c r="D1" s="96"/>
      <c r="E1" s="47"/>
    </row>
    <row r="2" spans="2:9" ht="14.1" customHeight="1" x14ac:dyDescent="0.25">
      <c r="B2" s="97" t="s">
        <v>1</v>
      </c>
      <c r="C2" s="97"/>
      <c r="D2" s="97"/>
      <c r="E2" s="16"/>
    </row>
    <row r="3" spans="2:9" ht="7.15" customHeight="1" x14ac:dyDescent="0.25">
      <c r="B3" s="39"/>
      <c r="C3" s="39"/>
      <c r="D3" s="39"/>
      <c r="E3" s="16"/>
    </row>
    <row r="4" spans="2:9" ht="26.1" customHeight="1" x14ac:dyDescent="0.25">
      <c r="B4" s="96" t="s">
        <v>2</v>
      </c>
      <c r="C4" s="96"/>
      <c r="D4" s="96"/>
      <c r="E4" s="47"/>
    </row>
    <row r="5" spans="2:9" ht="16.899999999999999" customHeight="1" x14ac:dyDescent="0.25">
      <c r="B5" s="17"/>
      <c r="D5" s="55" t="s">
        <v>114</v>
      </c>
      <c r="E5" s="18"/>
    </row>
    <row r="6" spans="2:9" ht="27.6" customHeight="1" thickBot="1" x14ac:dyDescent="0.3">
      <c r="B6" s="94" t="s">
        <v>4</v>
      </c>
      <c r="C6" s="95"/>
      <c r="D6" s="95"/>
      <c r="E6" s="10"/>
    </row>
    <row r="7" spans="2:9" ht="15.75" thickBot="1" x14ac:dyDescent="0.3">
      <c r="B7" s="19"/>
      <c r="C7" s="20" t="s">
        <v>5</v>
      </c>
      <c r="D7" s="20" t="s">
        <v>6</v>
      </c>
      <c r="E7" s="10"/>
    </row>
    <row r="8" spans="2:9" ht="25.15" customHeight="1" x14ac:dyDescent="0.25">
      <c r="B8" s="15" t="s">
        <v>7</v>
      </c>
      <c r="C8" s="85">
        <v>167387910</v>
      </c>
      <c r="D8" s="86">
        <v>175100845.28999999</v>
      </c>
      <c r="E8" s="10"/>
      <c r="F8" s="1"/>
    </row>
    <row r="9" spans="2:9" ht="25.15" customHeight="1" x14ac:dyDescent="0.25">
      <c r="B9" s="11" t="s">
        <v>8</v>
      </c>
      <c r="C9" s="87">
        <v>3347758</v>
      </c>
      <c r="D9" s="87">
        <v>3502016.91</v>
      </c>
      <c r="E9" s="58"/>
      <c r="F9" s="1"/>
    </row>
    <row r="10" spans="2:9" ht="25.15" customHeight="1" x14ac:dyDescent="0.25">
      <c r="B10" s="11" t="s">
        <v>9</v>
      </c>
      <c r="C10" s="87">
        <v>164040152</v>
      </c>
      <c r="D10" s="87">
        <v>171598828.38</v>
      </c>
      <c r="E10" s="10"/>
      <c r="F10" s="1"/>
      <c r="I10" s="4"/>
    </row>
    <row r="11" spans="2:9" ht="25.15" customHeight="1" x14ac:dyDescent="0.25">
      <c r="B11" s="11" t="s">
        <v>115</v>
      </c>
      <c r="C11" s="87">
        <v>4921205</v>
      </c>
      <c r="D11" s="87">
        <v>5147964.8499999996</v>
      </c>
      <c r="E11" s="10"/>
      <c r="F11" s="1"/>
      <c r="I11" s="4"/>
    </row>
    <row r="12" spans="2:9" ht="25.15" customHeight="1" x14ac:dyDescent="0.25">
      <c r="B12" s="11" t="s">
        <v>10</v>
      </c>
      <c r="C12" s="12">
        <f>C10-C11</f>
        <v>159118947</v>
      </c>
      <c r="D12" s="12">
        <f>D10-D11</f>
        <v>166450863.53</v>
      </c>
      <c r="E12" s="10"/>
      <c r="F12" s="1"/>
      <c r="G12" s="3"/>
      <c r="H12" s="1"/>
      <c r="I12" s="4"/>
    </row>
    <row r="13" spans="2:9" ht="25.15" customHeight="1" x14ac:dyDescent="0.25">
      <c r="B13" s="11" t="s">
        <v>11</v>
      </c>
      <c r="C13" s="12">
        <f>C12*33.33%</f>
        <v>53034345.035099998</v>
      </c>
      <c r="D13" s="12">
        <f>D12*33.33%</f>
        <v>55478072.814548999</v>
      </c>
      <c r="E13" s="10"/>
      <c r="F13" s="2"/>
      <c r="G13" s="61"/>
      <c r="I13" s="4"/>
    </row>
    <row r="14" spans="2:9" ht="25.15" customHeight="1" x14ac:dyDescent="0.25">
      <c r="B14" s="11" t="s">
        <v>12</v>
      </c>
      <c r="C14" s="12">
        <f>C12*16.67%</f>
        <v>26525128.464900002</v>
      </c>
      <c r="D14" s="12">
        <f>D12*16.67%</f>
        <v>27747358.950451002</v>
      </c>
      <c r="E14" s="10"/>
      <c r="F14" s="2"/>
      <c r="G14" s="61"/>
      <c r="I14" s="4"/>
    </row>
    <row r="15" spans="2:9" ht="25.15" customHeight="1" x14ac:dyDescent="0.25">
      <c r="B15" s="11" t="s">
        <v>13</v>
      </c>
      <c r="C15" s="12">
        <f>'Quadro A'!J140</f>
        <v>173383364</v>
      </c>
      <c r="D15" s="12">
        <f>'Quadro A'!K140</f>
        <v>244593783</v>
      </c>
      <c r="E15" s="45"/>
      <c r="F15" s="1"/>
      <c r="I15" s="4"/>
    </row>
    <row r="16" spans="2:9" ht="25.15" customHeight="1" x14ac:dyDescent="0.25">
      <c r="B16" s="13" t="s">
        <v>14</v>
      </c>
      <c r="C16" s="14">
        <f>'Quadro B'!J72</f>
        <v>26590135.140000001</v>
      </c>
      <c r="D16" s="14">
        <f>'Quadro B'!K72</f>
        <v>30997583</v>
      </c>
      <c r="E16" s="45"/>
      <c r="I16" s="4"/>
    </row>
    <row r="17" spans="2:9" ht="15.75" customHeight="1" x14ac:dyDescent="0.25">
      <c r="B17" s="9"/>
      <c r="C17" s="10"/>
      <c r="D17" s="10"/>
      <c r="E17" s="45"/>
      <c r="I17" s="4"/>
    </row>
    <row r="18" spans="2:9" ht="15.75" customHeight="1" x14ac:dyDescent="0.25">
      <c r="B18" s="9"/>
      <c r="C18" s="10"/>
      <c r="D18" s="10"/>
      <c r="E18" s="46"/>
      <c r="I18" s="4"/>
    </row>
    <row r="19" spans="2:9" x14ac:dyDescent="0.25">
      <c r="B19" s="63" t="s">
        <v>15</v>
      </c>
      <c r="C19" s="64">
        <f>C15/$C$12</f>
        <v>1.0896462506127571</v>
      </c>
      <c r="D19" s="64">
        <f>D15/$D$12</f>
        <v>1.4694653894415877</v>
      </c>
      <c r="E19" s="10"/>
      <c r="I19" s="4"/>
    </row>
    <row r="20" spans="2:9" x14ac:dyDescent="0.25">
      <c r="B20" s="65" t="s">
        <v>16</v>
      </c>
      <c r="C20" s="66">
        <f>C16/$C$12</f>
        <v>0.16710854138570941</v>
      </c>
      <c r="D20" s="66">
        <f>D16/$D$12</f>
        <v>0.18622662774238596</v>
      </c>
      <c r="E20" s="10"/>
      <c r="I20" s="4"/>
    </row>
    <row r="21" spans="2:9" x14ac:dyDescent="0.25">
      <c r="B21" s="9"/>
      <c r="C21" s="10"/>
      <c r="D21" s="10"/>
      <c r="E21" s="10"/>
      <c r="I21" s="4"/>
    </row>
  </sheetData>
  <mergeCells count="4">
    <mergeCell ref="B6:D6"/>
    <mergeCell ref="B4:D4"/>
    <mergeCell ref="B2:D2"/>
    <mergeCell ref="B1:D1"/>
  </mergeCells>
  <printOptions horizontalCentered="1"/>
  <pageMargins left="0.39370078740157483" right="0.39370078740157483" top="0" bottom="0" header="0.31496062992125984" footer="0.31496062992125984"/>
  <pageSetup paperSize="9" scale="9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42"/>
  <sheetViews>
    <sheetView showGridLines="0" topLeftCell="A115" zoomScale="110" zoomScaleNormal="110" workbookViewId="0">
      <selection activeCell="E108" sqref="E108"/>
    </sheetView>
  </sheetViews>
  <sheetFormatPr defaultRowHeight="15" x14ac:dyDescent="0.25"/>
  <cols>
    <col min="1" max="1" width="6.28515625" customWidth="1"/>
    <col min="2" max="2" width="3.7109375" customWidth="1"/>
    <col min="3" max="3" width="15.5703125" customWidth="1"/>
    <col min="4" max="4" width="14.28515625" customWidth="1"/>
    <col min="5" max="5" width="16.42578125" customWidth="1"/>
    <col min="6" max="6" width="9.140625" style="21" customWidth="1"/>
    <col min="7" max="7" width="10.7109375" style="34" customWidth="1"/>
    <col min="8" max="9" width="10.42578125" style="31" customWidth="1"/>
    <col min="10" max="11" width="15" style="24" customWidth="1"/>
    <col min="12" max="12" width="15.7109375" style="1" bestFit="1" customWidth="1"/>
    <col min="13" max="13" width="10.28515625" bestFit="1" customWidth="1"/>
  </cols>
  <sheetData>
    <row r="1" spans="2:13" ht="30.95" customHeight="1" x14ac:dyDescent="0.25">
      <c r="B1" s="96" t="s">
        <v>0</v>
      </c>
      <c r="C1" s="96"/>
      <c r="D1" s="96"/>
      <c r="E1" s="96"/>
      <c r="F1" s="96"/>
      <c r="G1" s="96"/>
      <c r="H1" s="96"/>
      <c r="I1" s="96"/>
      <c r="J1" s="96"/>
      <c r="K1" s="96"/>
    </row>
    <row r="2" spans="2:13" ht="12.95" customHeight="1" x14ac:dyDescent="0.25">
      <c r="B2" s="97" t="s">
        <v>1</v>
      </c>
      <c r="C2" s="97"/>
      <c r="D2" s="97"/>
      <c r="E2" s="97"/>
      <c r="F2" s="97"/>
      <c r="G2" s="97"/>
      <c r="H2" s="97"/>
      <c r="I2" s="97"/>
      <c r="J2" s="97"/>
      <c r="K2" s="97"/>
    </row>
    <row r="3" spans="2:13" ht="6.95" customHeight="1" x14ac:dyDescent="0.25">
      <c r="B3" s="39"/>
      <c r="C3" s="39"/>
      <c r="D3" s="39"/>
      <c r="E3" s="39"/>
      <c r="F3" s="39"/>
      <c r="G3" s="39"/>
      <c r="H3" s="39"/>
      <c r="I3" s="39"/>
      <c r="J3" s="70"/>
      <c r="K3" s="70"/>
    </row>
    <row r="4" spans="2:13" ht="15.95" customHeight="1" x14ac:dyDescent="0.25">
      <c r="B4" s="148" t="s">
        <v>17</v>
      </c>
      <c r="C4" s="148"/>
      <c r="D4" s="148"/>
      <c r="E4" s="148"/>
      <c r="F4" s="148"/>
      <c r="G4" s="148"/>
      <c r="H4" s="148"/>
      <c r="I4" s="148"/>
      <c r="J4" s="148"/>
      <c r="K4" s="148"/>
    </row>
    <row r="5" spans="2:13" ht="30" customHeight="1" x14ac:dyDescent="0.25">
      <c r="B5" s="147" t="s">
        <v>18</v>
      </c>
      <c r="C5" s="147"/>
      <c r="D5" s="147"/>
      <c r="E5" s="147"/>
      <c r="F5" s="147"/>
      <c r="G5" s="147"/>
      <c r="H5" s="147"/>
      <c r="I5" s="147"/>
      <c r="J5" s="147"/>
      <c r="K5" s="147"/>
    </row>
    <row r="6" spans="2:13" x14ac:dyDescent="0.25">
      <c r="B6" s="5"/>
      <c r="H6" s="18"/>
      <c r="I6" s="18"/>
      <c r="J6" s="146" t="s">
        <v>119</v>
      </c>
      <c r="K6" s="146"/>
    </row>
    <row r="7" spans="2:13" ht="26.45" customHeight="1" x14ac:dyDescent="0.25">
      <c r="B7" s="136" t="s">
        <v>19</v>
      </c>
      <c r="C7" s="137" t="s">
        <v>20</v>
      </c>
      <c r="D7" s="137" t="s">
        <v>21</v>
      </c>
      <c r="E7" s="134" t="s">
        <v>22</v>
      </c>
      <c r="F7" s="135" t="s">
        <v>23</v>
      </c>
      <c r="G7" s="151" t="s">
        <v>24</v>
      </c>
      <c r="H7" s="152"/>
      <c r="I7" s="152"/>
      <c r="J7" s="149" t="s">
        <v>25</v>
      </c>
      <c r="K7" s="150"/>
    </row>
    <row r="8" spans="2:13" ht="20.25" customHeight="1" x14ac:dyDescent="0.25">
      <c r="B8" s="136"/>
      <c r="C8" s="137"/>
      <c r="D8" s="137"/>
      <c r="E8" s="134"/>
      <c r="F8" s="135"/>
      <c r="G8" s="35" t="s">
        <v>26</v>
      </c>
      <c r="H8" s="35" t="s">
        <v>27</v>
      </c>
      <c r="I8" s="35" t="s">
        <v>28</v>
      </c>
      <c r="J8" s="57" t="s">
        <v>29</v>
      </c>
      <c r="K8" s="57" t="s">
        <v>30</v>
      </c>
    </row>
    <row r="9" spans="2:13" ht="12" customHeight="1" x14ac:dyDescent="0.25">
      <c r="B9" s="122" t="s">
        <v>31</v>
      </c>
      <c r="C9" s="98" t="s">
        <v>32</v>
      </c>
      <c r="D9" s="101"/>
      <c r="E9" s="50" t="s">
        <v>33</v>
      </c>
      <c r="F9" s="22">
        <v>1410</v>
      </c>
      <c r="G9" s="36" t="s">
        <v>34</v>
      </c>
      <c r="H9" s="27">
        <v>1334160</v>
      </c>
      <c r="I9" s="27">
        <v>1104731</v>
      </c>
      <c r="J9" s="118">
        <v>46889449</v>
      </c>
      <c r="K9" s="118">
        <v>65379160</v>
      </c>
    </row>
    <row r="10" spans="2:13" ht="12" customHeight="1" x14ac:dyDescent="0.25">
      <c r="B10" s="123"/>
      <c r="C10" s="104"/>
      <c r="D10" s="103"/>
      <c r="E10" s="50" t="s">
        <v>35</v>
      </c>
      <c r="F10" s="22">
        <v>2233</v>
      </c>
      <c r="G10" s="36" t="s">
        <v>34</v>
      </c>
      <c r="H10" s="27">
        <v>2275920</v>
      </c>
      <c r="I10" s="27">
        <v>1968435</v>
      </c>
      <c r="J10" s="121"/>
      <c r="K10" s="121"/>
      <c r="M10" s="38"/>
    </row>
    <row r="11" spans="2:13" ht="12" customHeight="1" x14ac:dyDescent="0.25">
      <c r="B11" s="123"/>
      <c r="C11" s="130" t="s">
        <v>36</v>
      </c>
      <c r="D11" s="117"/>
      <c r="E11" s="50" t="s">
        <v>37</v>
      </c>
      <c r="F11" s="22">
        <v>3153</v>
      </c>
      <c r="G11" s="36" t="s">
        <v>34</v>
      </c>
      <c r="H11" s="27">
        <v>2376630</v>
      </c>
      <c r="I11" s="27">
        <v>2865876</v>
      </c>
      <c r="J11" s="118">
        <v>59846559</v>
      </c>
      <c r="K11" s="118">
        <v>55054977</v>
      </c>
    </row>
    <row r="12" spans="2:13" ht="12" customHeight="1" x14ac:dyDescent="0.25">
      <c r="B12" s="123"/>
      <c r="C12" s="130"/>
      <c r="D12" s="117"/>
      <c r="E12" s="50" t="s">
        <v>38</v>
      </c>
      <c r="F12" s="22">
        <v>1334</v>
      </c>
      <c r="G12" s="36" t="s">
        <v>34</v>
      </c>
      <c r="H12" s="27">
        <v>1053360</v>
      </c>
      <c r="I12" s="27">
        <v>1240075</v>
      </c>
      <c r="J12" s="121"/>
      <c r="K12" s="121"/>
    </row>
    <row r="13" spans="2:13" ht="12" customHeight="1" x14ac:dyDescent="0.25">
      <c r="B13" s="123"/>
      <c r="C13" s="50" t="s">
        <v>39</v>
      </c>
      <c r="D13" s="60"/>
      <c r="E13" s="50" t="s">
        <v>40</v>
      </c>
      <c r="F13" s="22">
        <v>0</v>
      </c>
      <c r="G13" s="36" t="s">
        <v>34</v>
      </c>
      <c r="H13" s="27">
        <v>0</v>
      </c>
      <c r="I13" s="27">
        <v>0</v>
      </c>
      <c r="J13" s="71">
        <v>-53952</v>
      </c>
      <c r="K13" s="71" t="s">
        <v>118</v>
      </c>
    </row>
    <row r="14" spans="2:13" ht="12" customHeight="1" x14ac:dyDescent="0.25">
      <c r="B14" s="123"/>
      <c r="C14" s="130" t="s">
        <v>41</v>
      </c>
      <c r="D14" s="117"/>
      <c r="E14" s="50" t="s">
        <v>42</v>
      </c>
      <c r="F14" s="22">
        <v>93</v>
      </c>
      <c r="G14" s="36" t="s">
        <v>34</v>
      </c>
      <c r="H14" s="27">
        <v>5760</v>
      </c>
      <c r="I14" s="27">
        <v>45309</v>
      </c>
      <c r="J14" s="118">
        <v>3635866</v>
      </c>
      <c r="K14" s="118">
        <v>3423339</v>
      </c>
    </row>
    <row r="15" spans="2:13" ht="22.5" x14ac:dyDescent="0.25">
      <c r="B15" s="123"/>
      <c r="C15" s="130"/>
      <c r="D15" s="117"/>
      <c r="E15" s="50" t="s">
        <v>43</v>
      </c>
      <c r="F15" s="22">
        <v>57</v>
      </c>
      <c r="G15" s="36" t="s">
        <v>34</v>
      </c>
      <c r="H15" s="27">
        <v>30600</v>
      </c>
      <c r="I15" s="27">
        <v>27607</v>
      </c>
      <c r="J15" s="119"/>
      <c r="K15" s="119"/>
    </row>
    <row r="16" spans="2:13" ht="20.45" customHeight="1" x14ac:dyDescent="0.25">
      <c r="B16" s="123"/>
      <c r="C16" s="130"/>
      <c r="D16" s="117"/>
      <c r="E16" s="50" t="s">
        <v>44</v>
      </c>
      <c r="F16" s="22">
        <v>26</v>
      </c>
      <c r="G16" s="36" t="s">
        <v>34</v>
      </c>
      <c r="H16" s="27">
        <v>3880</v>
      </c>
      <c r="I16" s="27">
        <v>0</v>
      </c>
      <c r="J16" s="119"/>
      <c r="K16" s="119"/>
    </row>
    <row r="17" spans="2:11" ht="12" customHeight="1" x14ac:dyDescent="0.25">
      <c r="B17" s="123"/>
      <c r="C17" s="130"/>
      <c r="D17" s="117"/>
      <c r="E17" s="50" t="s">
        <v>45</v>
      </c>
      <c r="F17" s="22">
        <v>175</v>
      </c>
      <c r="G17" s="36" t="s">
        <v>34</v>
      </c>
      <c r="H17" s="27">
        <v>112200</v>
      </c>
      <c r="I17" s="27">
        <v>90675</v>
      </c>
      <c r="J17" s="121"/>
      <c r="K17" s="121"/>
    </row>
    <row r="18" spans="2:11" ht="15" customHeight="1" x14ac:dyDescent="0.25">
      <c r="B18" s="123"/>
      <c r="C18" s="130" t="s">
        <v>46</v>
      </c>
      <c r="D18" s="98" t="s">
        <v>47</v>
      </c>
      <c r="E18" s="50" t="s">
        <v>48</v>
      </c>
      <c r="F18" s="22">
        <v>804</v>
      </c>
      <c r="G18" s="36" t="s">
        <v>34</v>
      </c>
      <c r="H18" s="27">
        <v>789120</v>
      </c>
      <c r="I18" s="27">
        <v>443326</v>
      </c>
      <c r="J18" s="108">
        <v>6390689</v>
      </c>
      <c r="K18" s="108">
        <v>7781420</v>
      </c>
    </row>
    <row r="19" spans="2:11" x14ac:dyDescent="0.25">
      <c r="B19" s="123"/>
      <c r="C19" s="130"/>
      <c r="D19" s="99"/>
      <c r="E19" s="50" t="s">
        <v>49</v>
      </c>
      <c r="F19" s="22">
        <v>4707</v>
      </c>
      <c r="G19" s="36" t="s">
        <v>34</v>
      </c>
      <c r="H19" s="27">
        <v>64192</v>
      </c>
      <c r="I19" s="27">
        <v>103700</v>
      </c>
      <c r="J19" s="106"/>
      <c r="K19" s="106"/>
    </row>
    <row r="20" spans="2:11" x14ac:dyDescent="0.25">
      <c r="B20" s="123"/>
      <c r="C20" s="130"/>
      <c r="D20" s="104"/>
      <c r="E20" s="69" t="s">
        <v>52</v>
      </c>
      <c r="F20" s="22">
        <v>0</v>
      </c>
      <c r="G20" s="36" t="s">
        <v>53</v>
      </c>
      <c r="H20" s="27">
        <v>30</v>
      </c>
      <c r="I20" s="27">
        <v>0</v>
      </c>
      <c r="J20" s="107"/>
      <c r="K20" s="107"/>
    </row>
    <row r="21" spans="2:11" ht="15" customHeight="1" x14ac:dyDescent="0.25">
      <c r="B21" s="123"/>
      <c r="C21" s="130"/>
      <c r="D21" s="98" t="s">
        <v>50</v>
      </c>
      <c r="E21" s="50" t="s">
        <v>48</v>
      </c>
      <c r="F21" s="22">
        <v>3428</v>
      </c>
      <c r="G21" s="36" t="s">
        <v>34</v>
      </c>
      <c r="H21" s="27">
        <v>1147386</v>
      </c>
      <c r="I21" s="27">
        <v>347498</v>
      </c>
      <c r="J21" s="108">
        <v>11970605</v>
      </c>
      <c r="K21" s="108">
        <v>16379920</v>
      </c>
    </row>
    <row r="22" spans="2:11" x14ac:dyDescent="0.25">
      <c r="B22" s="123"/>
      <c r="C22" s="130"/>
      <c r="D22" s="99"/>
      <c r="E22" s="50" t="s">
        <v>49</v>
      </c>
      <c r="F22" s="22">
        <v>7</v>
      </c>
      <c r="G22" s="36" t="s">
        <v>34</v>
      </c>
      <c r="H22" s="27">
        <v>2170</v>
      </c>
      <c r="I22" s="27">
        <v>42</v>
      </c>
      <c r="J22" s="106"/>
      <c r="K22" s="106"/>
    </row>
    <row r="23" spans="2:11" x14ac:dyDescent="0.25">
      <c r="B23" s="123"/>
      <c r="C23" s="130"/>
      <c r="D23" s="104"/>
      <c r="E23" s="69" t="s">
        <v>52</v>
      </c>
      <c r="F23" s="22">
        <v>0</v>
      </c>
      <c r="G23" s="36" t="s">
        <v>53</v>
      </c>
      <c r="H23" s="27">
        <v>0</v>
      </c>
      <c r="I23" s="27">
        <v>0</v>
      </c>
      <c r="J23" s="107"/>
      <c r="K23" s="107"/>
    </row>
    <row r="24" spans="2:11" ht="12" customHeight="1" x14ac:dyDescent="0.25">
      <c r="B24" s="123"/>
      <c r="C24" s="130"/>
      <c r="D24" s="130" t="s">
        <v>51</v>
      </c>
      <c r="E24" s="50" t="s">
        <v>48</v>
      </c>
      <c r="F24" s="22">
        <v>0</v>
      </c>
      <c r="G24" s="36" t="s">
        <v>34</v>
      </c>
      <c r="H24" s="27">
        <v>2362</v>
      </c>
      <c r="I24" s="27">
        <v>0</v>
      </c>
      <c r="J24" s="118">
        <v>409953</v>
      </c>
      <c r="K24" s="118">
        <v>40370</v>
      </c>
    </row>
    <row r="25" spans="2:11" ht="12" customHeight="1" x14ac:dyDescent="0.25">
      <c r="B25" s="123"/>
      <c r="C25" s="130"/>
      <c r="D25" s="130"/>
      <c r="E25" s="50" t="s">
        <v>49</v>
      </c>
      <c r="F25" s="22">
        <v>322</v>
      </c>
      <c r="G25" s="36" t="s">
        <v>34</v>
      </c>
      <c r="H25" s="27">
        <v>154016</v>
      </c>
      <c r="I25" s="27">
        <v>10144</v>
      </c>
      <c r="J25" s="119"/>
      <c r="K25" s="119"/>
    </row>
    <row r="26" spans="2:11" ht="12" customHeight="1" x14ac:dyDescent="0.25">
      <c r="B26" s="123"/>
      <c r="C26" s="130"/>
      <c r="D26" s="130"/>
      <c r="E26" s="50" t="s">
        <v>52</v>
      </c>
      <c r="F26" s="22">
        <v>0</v>
      </c>
      <c r="G26" s="36" t="s">
        <v>53</v>
      </c>
      <c r="H26" s="27">
        <v>0</v>
      </c>
      <c r="I26" s="27">
        <v>0</v>
      </c>
      <c r="J26" s="119"/>
      <c r="K26" s="119"/>
    </row>
    <row r="27" spans="2:11" ht="12" customHeight="1" x14ac:dyDescent="0.25">
      <c r="B27" s="123"/>
      <c r="C27" s="138" t="s">
        <v>55</v>
      </c>
      <c r="D27" s="109"/>
      <c r="E27" s="68" t="s">
        <v>48</v>
      </c>
      <c r="F27" s="89">
        <v>284</v>
      </c>
      <c r="G27" s="90" t="s">
        <v>34</v>
      </c>
      <c r="H27" s="91">
        <v>44438</v>
      </c>
      <c r="I27" s="91">
        <v>13467</v>
      </c>
      <c r="J27" s="112">
        <v>390478</v>
      </c>
      <c r="K27" s="112">
        <v>581330</v>
      </c>
    </row>
    <row r="28" spans="2:11" ht="12" customHeight="1" x14ac:dyDescent="0.25">
      <c r="B28" s="123"/>
      <c r="C28" s="139"/>
      <c r="D28" s="110"/>
      <c r="E28" s="68" t="s">
        <v>49</v>
      </c>
      <c r="F28" s="89">
        <v>85</v>
      </c>
      <c r="G28" s="90" t="s">
        <v>34</v>
      </c>
      <c r="H28" s="91">
        <v>732</v>
      </c>
      <c r="I28" s="91">
        <v>292</v>
      </c>
      <c r="J28" s="113"/>
      <c r="K28" s="113"/>
    </row>
    <row r="29" spans="2:11" ht="12" customHeight="1" x14ac:dyDescent="0.25">
      <c r="B29" s="123"/>
      <c r="C29" s="140"/>
      <c r="D29" s="111"/>
      <c r="E29" s="68" t="s">
        <v>52</v>
      </c>
      <c r="F29" s="89">
        <v>0</v>
      </c>
      <c r="G29" s="36" t="s">
        <v>53</v>
      </c>
      <c r="H29" s="91">
        <v>0</v>
      </c>
      <c r="I29" s="91">
        <v>0</v>
      </c>
      <c r="J29" s="114"/>
      <c r="K29" s="114"/>
    </row>
    <row r="30" spans="2:11" ht="12" customHeight="1" x14ac:dyDescent="0.25">
      <c r="B30" s="123"/>
      <c r="C30" s="99" t="s">
        <v>56</v>
      </c>
      <c r="D30" s="98" t="s">
        <v>57</v>
      </c>
      <c r="E30" s="50" t="s">
        <v>48</v>
      </c>
      <c r="F30" s="22">
        <v>131</v>
      </c>
      <c r="G30" s="90" t="s">
        <v>34</v>
      </c>
      <c r="H30" s="27">
        <v>15304</v>
      </c>
      <c r="I30" s="27">
        <v>3032</v>
      </c>
      <c r="J30" s="108">
        <v>392695</v>
      </c>
      <c r="K30" s="108">
        <v>143229</v>
      </c>
    </row>
    <row r="31" spans="2:11" ht="12" customHeight="1" x14ac:dyDescent="0.25">
      <c r="B31" s="123"/>
      <c r="C31" s="99"/>
      <c r="D31" s="99"/>
      <c r="E31" s="69" t="s">
        <v>72</v>
      </c>
      <c r="F31" s="22">
        <v>0</v>
      </c>
      <c r="G31" s="36" t="s">
        <v>53</v>
      </c>
      <c r="H31" s="27">
        <v>0</v>
      </c>
      <c r="I31" s="27">
        <v>0</v>
      </c>
      <c r="J31" s="106"/>
      <c r="K31" s="106"/>
    </row>
    <row r="32" spans="2:11" ht="12" customHeight="1" x14ac:dyDescent="0.25">
      <c r="B32" s="123"/>
      <c r="C32" s="99"/>
      <c r="D32" s="99"/>
      <c r="E32" s="69" t="s">
        <v>74</v>
      </c>
      <c r="F32" s="22">
        <v>0</v>
      </c>
      <c r="G32" s="36" t="s">
        <v>53</v>
      </c>
      <c r="H32" s="27">
        <v>4184</v>
      </c>
      <c r="I32" s="27">
        <v>340</v>
      </c>
      <c r="J32" s="106"/>
      <c r="K32" s="106"/>
    </row>
    <row r="33" spans="2:11" ht="12" customHeight="1" x14ac:dyDescent="0.25">
      <c r="B33" s="123"/>
      <c r="C33" s="99"/>
      <c r="D33" s="99"/>
      <c r="E33" s="69" t="s">
        <v>49</v>
      </c>
      <c r="F33" s="22">
        <v>1879</v>
      </c>
      <c r="G33" s="90" t="s">
        <v>34</v>
      </c>
      <c r="H33" s="27">
        <v>2778</v>
      </c>
      <c r="I33" s="27">
        <v>1992</v>
      </c>
      <c r="J33" s="106"/>
      <c r="K33" s="106"/>
    </row>
    <row r="34" spans="2:11" ht="12" customHeight="1" x14ac:dyDescent="0.25">
      <c r="B34" s="123"/>
      <c r="C34" s="99"/>
      <c r="D34" s="99"/>
      <c r="E34" s="69" t="s">
        <v>52</v>
      </c>
      <c r="F34" s="22">
        <v>0</v>
      </c>
      <c r="G34" s="36" t="s">
        <v>53</v>
      </c>
      <c r="H34" s="27">
        <v>900</v>
      </c>
      <c r="I34" s="27">
        <v>0</v>
      </c>
      <c r="J34" s="106"/>
      <c r="K34" s="106"/>
    </row>
    <row r="35" spans="2:11" ht="12" customHeight="1" x14ac:dyDescent="0.25">
      <c r="B35" s="123"/>
      <c r="C35" s="99"/>
      <c r="D35" s="99"/>
      <c r="E35" s="69" t="s">
        <v>67</v>
      </c>
      <c r="F35" s="22">
        <v>0</v>
      </c>
      <c r="G35" s="160" t="s">
        <v>58</v>
      </c>
      <c r="H35" s="27">
        <v>0</v>
      </c>
      <c r="I35" s="27">
        <v>0</v>
      </c>
      <c r="J35" s="106"/>
      <c r="K35" s="106"/>
    </row>
    <row r="36" spans="2:11" ht="12" customHeight="1" x14ac:dyDescent="0.25">
      <c r="B36" s="123"/>
      <c r="C36" s="99"/>
      <c r="D36" s="104"/>
      <c r="E36" s="69" t="s">
        <v>60</v>
      </c>
      <c r="F36" s="22">
        <v>127</v>
      </c>
      <c r="G36" s="160" t="s">
        <v>58</v>
      </c>
      <c r="H36" s="27">
        <v>1950</v>
      </c>
      <c r="I36" s="27">
        <v>127</v>
      </c>
      <c r="J36" s="107"/>
      <c r="K36" s="107"/>
    </row>
    <row r="37" spans="2:11" ht="12" customHeight="1" x14ac:dyDescent="0.25">
      <c r="B37" s="123"/>
      <c r="C37" s="99"/>
      <c r="D37" s="98" t="s">
        <v>116</v>
      </c>
      <c r="E37" s="69" t="s">
        <v>71</v>
      </c>
      <c r="F37" s="22"/>
      <c r="G37" s="36" t="s">
        <v>53</v>
      </c>
      <c r="H37" s="88">
        <v>0</v>
      </c>
      <c r="I37" s="88">
        <v>0</v>
      </c>
      <c r="J37" s="108"/>
      <c r="K37" s="108">
        <v>568</v>
      </c>
    </row>
    <row r="38" spans="2:11" ht="12" customHeight="1" x14ac:dyDescent="0.25">
      <c r="B38" s="123"/>
      <c r="C38" s="99"/>
      <c r="D38" s="99"/>
      <c r="E38" s="69" t="s">
        <v>48</v>
      </c>
      <c r="F38" s="22"/>
      <c r="G38" s="90" t="s">
        <v>34</v>
      </c>
      <c r="H38" s="88">
        <v>0</v>
      </c>
      <c r="I38" s="88">
        <v>0</v>
      </c>
      <c r="J38" s="106"/>
      <c r="K38" s="106"/>
    </row>
    <row r="39" spans="2:11" ht="12" customHeight="1" x14ac:dyDescent="0.25">
      <c r="B39" s="123"/>
      <c r="C39" s="99"/>
      <c r="D39" s="99"/>
      <c r="E39" s="69" t="s">
        <v>72</v>
      </c>
      <c r="F39" s="22"/>
      <c r="G39" s="36" t="s">
        <v>53</v>
      </c>
      <c r="H39" s="88">
        <v>0</v>
      </c>
      <c r="I39" s="88">
        <v>0</v>
      </c>
      <c r="J39" s="106"/>
      <c r="K39" s="106"/>
    </row>
    <row r="40" spans="2:11" ht="12" customHeight="1" x14ac:dyDescent="0.25">
      <c r="B40" s="123"/>
      <c r="C40" s="99"/>
      <c r="D40" s="99"/>
      <c r="E40" s="69" t="s">
        <v>117</v>
      </c>
      <c r="F40" s="22"/>
      <c r="G40" s="36" t="s">
        <v>53</v>
      </c>
      <c r="H40" s="88">
        <v>0</v>
      </c>
      <c r="I40" s="88">
        <v>0</v>
      </c>
      <c r="J40" s="106"/>
      <c r="K40" s="106"/>
    </row>
    <row r="41" spans="2:11" ht="12" customHeight="1" x14ac:dyDescent="0.25">
      <c r="B41" s="123"/>
      <c r="C41" s="99"/>
      <c r="D41" s="99"/>
      <c r="E41" s="69" t="s">
        <v>49</v>
      </c>
      <c r="F41" s="22"/>
      <c r="G41" s="90" t="s">
        <v>34</v>
      </c>
      <c r="H41" s="88">
        <v>0</v>
      </c>
      <c r="I41" s="88">
        <v>0</v>
      </c>
      <c r="J41" s="106"/>
      <c r="K41" s="106"/>
    </row>
    <row r="42" spans="2:11" ht="12" customHeight="1" x14ac:dyDescent="0.25">
      <c r="B42" s="123"/>
      <c r="C42" s="99"/>
      <c r="D42" s="99"/>
      <c r="E42" s="69" t="s">
        <v>52</v>
      </c>
      <c r="F42" s="22"/>
      <c r="G42" s="36" t="s">
        <v>53</v>
      </c>
      <c r="H42" s="88">
        <v>0</v>
      </c>
      <c r="I42" s="88">
        <v>0</v>
      </c>
      <c r="J42" s="106"/>
      <c r="K42" s="106"/>
    </row>
    <row r="43" spans="2:11" ht="12" customHeight="1" x14ac:dyDescent="0.25">
      <c r="B43" s="123"/>
      <c r="C43" s="99"/>
      <c r="D43" s="99"/>
      <c r="E43" s="69" t="s">
        <v>67</v>
      </c>
      <c r="F43" s="22"/>
      <c r="G43" s="160" t="s">
        <v>58</v>
      </c>
      <c r="H43" s="88">
        <v>0</v>
      </c>
      <c r="I43" s="88">
        <v>0</v>
      </c>
      <c r="J43" s="106"/>
      <c r="K43" s="106"/>
    </row>
    <row r="44" spans="2:11" ht="12" customHeight="1" x14ac:dyDescent="0.25">
      <c r="B44" s="123"/>
      <c r="C44" s="99"/>
      <c r="D44" s="104"/>
      <c r="E44" s="69" t="s">
        <v>60</v>
      </c>
      <c r="F44" s="22"/>
      <c r="G44" s="160" t="s">
        <v>58</v>
      </c>
      <c r="H44" s="88">
        <v>0</v>
      </c>
      <c r="I44" s="88">
        <v>0</v>
      </c>
      <c r="J44" s="107"/>
      <c r="K44" s="107"/>
    </row>
    <row r="45" spans="2:11" ht="12" customHeight="1" x14ac:dyDescent="0.25">
      <c r="B45" s="123"/>
      <c r="C45" s="99"/>
      <c r="D45" s="98" t="s">
        <v>59</v>
      </c>
      <c r="E45" s="69" t="s">
        <v>48</v>
      </c>
      <c r="F45" s="22"/>
      <c r="G45" s="90" t="s">
        <v>34</v>
      </c>
      <c r="H45" s="27">
        <v>0</v>
      </c>
      <c r="I45" s="27">
        <v>0</v>
      </c>
      <c r="J45" s="108">
        <v>440459</v>
      </c>
      <c r="K45" s="108">
        <v>435042</v>
      </c>
    </row>
    <row r="46" spans="2:11" ht="12" customHeight="1" x14ac:dyDescent="0.25">
      <c r="B46" s="123"/>
      <c r="C46" s="99"/>
      <c r="D46" s="99"/>
      <c r="E46" s="69" t="s">
        <v>72</v>
      </c>
      <c r="F46" s="22"/>
      <c r="G46" s="36" t="s">
        <v>53</v>
      </c>
      <c r="H46" s="27">
        <v>0</v>
      </c>
      <c r="I46" s="27">
        <v>0</v>
      </c>
      <c r="J46" s="106"/>
      <c r="K46" s="106"/>
    </row>
    <row r="47" spans="2:11" ht="12" customHeight="1" x14ac:dyDescent="0.25">
      <c r="B47" s="123"/>
      <c r="C47" s="99"/>
      <c r="D47" s="99"/>
      <c r="E47" s="69" t="s">
        <v>74</v>
      </c>
      <c r="F47" s="22"/>
      <c r="G47" s="36" t="s">
        <v>53</v>
      </c>
      <c r="H47" s="27">
        <v>0</v>
      </c>
      <c r="I47" s="27">
        <v>0</v>
      </c>
      <c r="J47" s="106"/>
      <c r="K47" s="106"/>
    </row>
    <row r="48" spans="2:11" ht="12" customHeight="1" x14ac:dyDescent="0.25">
      <c r="B48" s="123"/>
      <c r="C48" s="99"/>
      <c r="D48" s="99"/>
      <c r="E48" s="69" t="s">
        <v>49</v>
      </c>
      <c r="F48" s="22">
        <v>1614</v>
      </c>
      <c r="G48" s="90" t="s">
        <v>34</v>
      </c>
      <c r="H48" s="27">
        <v>5342</v>
      </c>
      <c r="I48" s="27">
        <v>2993</v>
      </c>
      <c r="J48" s="106"/>
      <c r="K48" s="106"/>
    </row>
    <row r="49" spans="2:11" ht="12" customHeight="1" x14ac:dyDescent="0.25">
      <c r="B49" s="123"/>
      <c r="C49" s="99"/>
      <c r="D49" s="99"/>
      <c r="E49" s="50" t="s">
        <v>52</v>
      </c>
      <c r="F49" s="22">
        <v>1070</v>
      </c>
      <c r="G49" s="36" t="s">
        <v>53</v>
      </c>
      <c r="H49" s="27">
        <v>315</v>
      </c>
      <c r="I49" s="27">
        <v>1070</v>
      </c>
      <c r="J49" s="106"/>
      <c r="K49" s="106"/>
    </row>
    <row r="50" spans="2:11" ht="12" customHeight="1" x14ac:dyDescent="0.25">
      <c r="B50" s="123"/>
      <c r="C50" s="99"/>
      <c r="D50" s="99"/>
      <c r="E50" s="50" t="s">
        <v>67</v>
      </c>
      <c r="F50" s="22">
        <v>0</v>
      </c>
      <c r="G50" s="160" t="s">
        <v>58</v>
      </c>
      <c r="H50" s="27">
        <v>0</v>
      </c>
      <c r="I50" s="27">
        <v>0</v>
      </c>
      <c r="J50" s="106"/>
      <c r="K50" s="106"/>
    </row>
    <row r="51" spans="2:11" ht="12" customHeight="1" x14ac:dyDescent="0.25">
      <c r="B51" s="123"/>
      <c r="C51" s="99"/>
      <c r="D51" s="99"/>
      <c r="E51" s="50" t="s">
        <v>60</v>
      </c>
      <c r="F51" s="22">
        <v>10432</v>
      </c>
      <c r="G51" s="160" t="s">
        <v>58</v>
      </c>
      <c r="H51" s="27">
        <v>3175</v>
      </c>
      <c r="I51" s="27">
        <v>10432</v>
      </c>
      <c r="J51" s="106"/>
      <c r="K51" s="106"/>
    </row>
    <row r="52" spans="2:11" ht="12" customHeight="1" x14ac:dyDescent="0.25">
      <c r="B52" s="127"/>
      <c r="C52" s="125"/>
      <c r="D52" s="104"/>
      <c r="E52" s="50" t="s">
        <v>61</v>
      </c>
      <c r="F52" s="22">
        <v>22034</v>
      </c>
      <c r="G52" s="160" t="s">
        <v>58</v>
      </c>
      <c r="H52" s="27">
        <v>3150</v>
      </c>
      <c r="I52" s="27">
        <v>22034</v>
      </c>
      <c r="J52" s="107"/>
      <c r="K52" s="107"/>
    </row>
    <row r="53" spans="2:11" ht="12" customHeight="1" x14ac:dyDescent="0.25">
      <c r="B53" s="116" t="s">
        <v>62</v>
      </c>
      <c r="C53" s="126"/>
      <c r="D53" s="116"/>
      <c r="E53" s="116"/>
      <c r="F53" s="23">
        <f>SUM(F9:F52)</f>
        <v>55405</v>
      </c>
      <c r="G53" s="143"/>
      <c r="H53" s="144"/>
      <c r="I53" s="145"/>
      <c r="J53" s="72">
        <f>SUM(J9:J52)</f>
        <v>130312801</v>
      </c>
      <c r="K53" s="72">
        <f>SUM(K9:K52)</f>
        <v>149219355</v>
      </c>
    </row>
    <row r="54" spans="2:11" ht="12" customHeight="1" x14ac:dyDescent="0.25">
      <c r="B54" s="122" t="s">
        <v>63</v>
      </c>
      <c r="C54" s="98" t="s">
        <v>64</v>
      </c>
      <c r="D54" s="101"/>
      <c r="E54" s="50" t="s">
        <v>48</v>
      </c>
      <c r="F54" s="22">
        <v>0</v>
      </c>
      <c r="G54" s="90" t="s">
        <v>34</v>
      </c>
      <c r="H54" s="27">
        <v>0</v>
      </c>
      <c r="I54" s="27">
        <v>0</v>
      </c>
      <c r="J54" s="118">
        <v>917845</v>
      </c>
      <c r="K54" s="118">
        <v>1541502</v>
      </c>
    </row>
    <row r="55" spans="2:11" ht="12" customHeight="1" x14ac:dyDescent="0.25">
      <c r="B55" s="123"/>
      <c r="C55" s="99"/>
      <c r="D55" s="102"/>
      <c r="E55" s="50" t="s">
        <v>65</v>
      </c>
      <c r="F55" s="22">
        <v>214</v>
      </c>
      <c r="G55" s="32" t="s">
        <v>58</v>
      </c>
      <c r="H55" s="27">
        <v>1270</v>
      </c>
      <c r="I55" s="27">
        <v>214</v>
      </c>
      <c r="J55" s="119"/>
      <c r="K55" s="119"/>
    </row>
    <row r="56" spans="2:11" ht="12" customHeight="1" x14ac:dyDescent="0.25">
      <c r="B56" s="123"/>
      <c r="C56" s="99"/>
      <c r="D56" s="102"/>
      <c r="E56" s="92" t="s">
        <v>120</v>
      </c>
      <c r="F56" s="22">
        <v>0</v>
      </c>
      <c r="G56" s="36" t="s">
        <v>53</v>
      </c>
      <c r="H56" s="27">
        <v>1074</v>
      </c>
      <c r="I56" s="27">
        <v>0</v>
      </c>
      <c r="J56" s="119"/>
      <c r="K56" s="119"/>
    </row>
    <row r="57" spans="2:11" ht="12" customHeight="1" x14ac:dyDescent="0.25">
      <c r="B57" s="123"/>
      <c r="C57" s="99"/>
      <c r="D57" s="102"/>
      <c r="E57" s="50" t="s">
        <v>49</v>
      </c>
      <c r="F57" s="22">
        <v>0</v>
      </c>
      <c r="G57" s="90" t="s">
        <v>34</v>
      </c>
      <c r="H57" s="27">
        <v>90</v>
      </c>
      <c r="I57" s="27">
        <v>0</v>
      </c>
      <c r="J57" s="119"/>
      <c r="K57" s="119"/>
    </row>
    <row r="58" spans="2:11" ht="12" customHeight="1" x14ac:dyDescent="0.25">
      <c r="B58" s="123"/>
      <c r="C58" s="99"/>
      <c r="D58" s="102"/>
      <c r="E58" s="50" t="s">
        <v>66</v>
      </c>
      <c r="F58" s="22">
        <v>0</v>
      </c>
      <c r="G58" s="32" t="s">
        <v>58</v>
      </c>
      <c r="H58" s="27">
        <v>28131</v>
      </c>
      <c r="I58" s="27">
        <v>2604</v>
      </c>
      <c r="J58" s="119"/>
      <c r="K58" s="119"/>
    </row>
    <row r="59" spans="2:11" ht="12" customHeight="1" x14ac:dyDescent="0.25">
      <c r="B59" s="123"/>
      <c r="C59" s="99"/>
      <c r="D59" s="102"/>
      <c r="E59" s="50" t="s">
        <v>52</v>
      </c>
      <c r="F59" s="22">
        <v>0</v>
      </c>
      <c r="G59" s="36" t="s">
        <v>53</v>
      </c>
      <c r="H59" s="27">
        <v>320</v>
      </c>
      <c r="I59" s="27">
        <v>0</v>
      </c>
      <c r="J59" s="119"/>
      <c r="K59" s="119"/>
    </row>
    <row r="60" spans="2:11" ht="12" customHeight="1" x14ac:dyDescent="0.25">
      <c r="B60" s="123"/>
      <c r="C60" s="99"/>
      <c r="D60" s="102"/>
      <c r="E60" s="69" t="s">
        <v>67</v>
      </c>
      <c r="F60" s="22">
        <v>0</v>
      </c>
      <c r="G60" s="32" t="s">
        <v>58</v>
      </c>
      <c r="H60" s="27">
        <v>9344</v>
      </c>
      <c r="I60" s="27">
        <v>2152</v>
      </c>
      <c r="J60" s="119"/>
      <c r="K60" s="119"/>
    </row>
    <row r="61" spans="2:11" ht="12" customHeight="1" x14ac:dyDescent="0.25">
      <c r="B61" s="123"/>
      <c r="C61" s="99"/>
      <c r="D61" s="102"/>
      <c r="E61" s="93" t="s">
        <v>121</v>
      </c>
      <c r="F61" s="22">
        <v>0</v>
      </c>
      <c r="G61" s="36" t="s">
        <v>53</v>
      </c>
      <c r="H61" s="27">
        <v>0</v>
      </c>
      <c r="I61" s="27">
        <v>0</v>
      </c>
      <c r="J61" s="119"/>
      <c r="K61" s="119"/>
    </row>
    <row r="62" spans="2:11" ht="12" customHeight="1" x14ac:dyDescent="0.25">
      <c r="B62" s="124"/>
      <c r="C62" s="125"/>
      <c r="D62" s="120"/>
      <c r="E62" s="92" t="s">
        <v>122</v>
      </c>
      <c r="F62" s="22">
        <v>0</v>
      </c>
      <c r="G62" s="32" t="s">
        <v>58</v>
      </c>
      <c r="H62" s="27">
        <v>0</v>
      </c>
      <c r="I62" s="27">
        <v>0</v>
      </c>
      <c r="J62" s="119"/>
      <c r="K62" s="119"/>
    </row>
    <row r="63" spans="2:11" ht="12" customHeight="1" x14ac:dyDescent="0.25">
      <c r="B63" s="128" t="s">
        <v>68</v>
      </c>
      <c r="C63" s="128"/>
      <c r="D63" s="128"/>
      <c r="E63" s="129"/>
      <c r="F63" s="23">
        <f>SUM(F54:F62)</f>
        <v>214</v>
      </c>
      <c r="G63" s="143"/>
      <c r="H63" s="144"/>
      <c r="I63" s="145"/>
      <c r="J63" s="72">
        <f t="shared" ref="J63:K63" si="0">SUM(J54:J62)</f>
        <v>917845</v>
      </c>
      <c r="K63" s="72">
        <f t="shared" si="0"/>
        <v>1541502</v>
      </c>
    </row>
    <row r="64" spans="2:11" ht="12" customHeight="1" x14ac:dyDescent="0.25">
      <c r="B64" s="141" t="s">
        <v>109</v>
      </c>
      <c r="C64" s="99" t="s">
        <v>69</v>
      </c>
      <c r="D64" s="105" t="s">
        <v>123</v>
      </c>
      <c r="E64" s="62" t="s">
        <v>71</v>
      </c>
      <c r="F64" s="22">
        <v>0</v>
      </c>
      <c r="G64" s="161" t="s">
        <v>53</v>
      </c>
      <c r="H64" s="27">
        <v>815</v>
      </c>
      <c r="I64" s="27">
        <v>1563</v>
      </c>
      <c r="J64" s="108">
        <v>211696</v>
      </c>
      <c r="K64" s="108">
        <v>170948</v>
      </c>
    </row>
    <row r="65" spans="2:11" ht="12" customHeight="1" x14ac:dyDescent="0.25">
      <c r="B65" s="123"/>
      <c r="C65" s="99"/>
      <c r="D65" s="99"/>
      <c r="E65" s="62" t="s">
        <v>48</v>
      </c>
      <c r="F65" s="22"/>
      <c r="G65" s="90" t="s">
        <v>34</v>
      </c>
      <c r="H65" s="27">
        <v>0</v>
      </c>
      <c r="I65" s="27">
        <v>0</v>
      </c>
      <c r="J65" s="106"/>
      <c r="K65" s="106"/>
    </row>
    <row r="66" spans="2:11" ht="12" customHeight="1" x14ac:dyDescent="0.25">
      <c r="B66" s="123"/>
      <c r="C66" s="99"/>
      <c r="D66" s="99"/>
      <c r="E66" s="62" t="s">
        <v>72</v>
      </c>
      <c r="F66" s="22"/>
      <c r="G66" s="160" t="s">
        <v>58</v>
      </c>
      <c r="H66" s="27">
        <v>80</v>
      </c>
      <c r="I66" s="27">
        <v>34</v>
      </c>
      <c r="J66" s="106"/>
      <c r="K66" s="106"/>
    </row>
    <row r="67" spans="2:11" ht="12" customHeight="1" x14ac:dyDescent="0.25">
      <c r="B67" s="123"/>
      <c r="C67" s="99"/>
      <c r="D67" s="99"/>
      <c r="E67" s="62" t="s">
        <v>74</v>
      </c>
      <c r="F67" s="22"/>
      <c r="G67" s="161" t="s">
        <v>53</v>
      </c>
      <c r="H67" s="27">
        <v>0</v>
      </c>
      <c r="I67" s="27">
        <v>0</v>
      </c>
      <c r="J67" s="106"/>
      <c r="K67" s="106"/>
    </row>
    <row r="68" spans="2:11" ht="12" customHeight="1" x14ac:dyDescent="0.25">
      <c r="B68" s="123"/>
      <c r="C68" s="99"/>
      <c r="D68" s="99"/>
      <c r="E68" s="62" t="s">
        <v>49</v>
      </c>
      <c r="F68" s="22"/>
      <c r="G68" s="161" t="s">
        <v>34</v>
      </c>
      <c r="H68" s="27">
        <v>2940</v>
      </c>
      <c r="I68" s="27">
        <v>0</v>
      </c>
      <c r="J68" s="106"/>
      <c r="K68" s="106"/>
    </row>
    <row r="69" spans="2:11" ht="12" customHeight="1" x14ac:dyDescent="0.25">
      <c r="B69" s="123"/>
      <c r="C69" s="99"/>
      <c r="D69" s="104"/>
      <c r="E69" s="62" t="s">
        <v>52</v>
      </c>
      <c r="F69" s="22"/>
      <c r="G69" s="160" t="s">
        <v>53</v>
      </c>
      <c r="H69" s="27">
        <v>0</v>
      </c>
      <c r="I69" s="27">
        <v>0</v>
      </c>
      <c r="J69" s="107"/>
      <c r="K69" s="107"/>
    </row>
    <row r="70" spans="2:11" ht="12" customHeight="1" x14ac:dyDescent="0.25">
      <c r="B70" s="123"/>
      <c r="C70" s="99"/>
      <c r="D70" s="98" t="s">
        <v>70</v>
      </c>
      <c r="E70" s="62" t="s">
        <v>71</v>
      </c>
      <c r="F70" s="22">
        <v>0</v>
      </c>
      <c r="G70" s="161" t="s">
        <v>53</v>
      </c>
      <c r="H70" s="27">
        <v>7080</v>
      </c>
      <c r="I70" s="27">
        <v>166</v>
      </c>
      <c r="J70" s="106">
        <v>4111845</v>
      </c>
      <c r="K70" s="106">
        <v>17628145</v>
      </c>
    </row>
    <row r="71" spans="2:11" ht="12" customHeight="1" x14ac:dyDescent="0.25">
      <c r="B71" s="123"/>
      <c r="C71" s="99"/>
      <c r="D71" s="99"/>
      <c r="E71" s="50" t="s">
        <v>48</v>
      </c>
      <c r="F71" s="22">
        <v>2678</v>
      </c>
      <c r="G71" s="161" t="s">
        <v>34</v>
      </c>
      <c r="H71" s="27">
        <v>212985</v>
      </c>
      <c r="I71" s="27">
        <v>98380</v>
      </c>
      <c r="J71" s="106"/>
      <c r="K71" s="106"/>
    </row>
    <row r="72" spans="2:11" ht="12" customHeight="1" x14ac:dyDescent="0.25">
      <c r="B72" s="123"/>
      <c r="C72" s="99"/>
      <c r="D72" s="99"/>
      <c r="E72" s="50" t="s">
        <v>72</v>
      </c>
      <c r="F72" s="22">
        <v>0</v>
      </c>
      <c r="G72" s="161" t="s">
        <v>58</v>
      </c>
      <c r="H72" s="27">
        <v>0</v>
      </c>
      <c r="I72" s="27">
        <v>0</v>
      </c>
      <c r="J72" s="106"/>
      <c r="K72" s="106"/>
    </row>
    <row r="73" spans="2:11" ht="12" customHeight="1" x14ac:dyDescent="0.25">
      <c r="B73" s="123"/>
      <c r="C73" s="99"/>
      <c r="D73" s="99"/>
      <c r="E73" s="69" t="s">
        <v>74</v>
      </c>
      <c r="F73" s="22">
        <v>0</v>
      </c>
      <c r="G73" s="161" t="s">
        <v>53</v>
      </c>
      <c r="H73" s="27">
        <v>0</v>
      </c>
      <c r="I73" s="27">
        <v>0</v>
      </c>
      <c r="J73" s="106"/>
      <c r="K73" s="106"/>
    </row>
    <row r="74" spans="2:11" ht="12" customHeight="1" x14ac:dyDescent="0.25">
      <c r="B74" s="123"/>
      <c r="C74" s="99"/>
      <c r="D74" s="99"/>
      <c r="E74" s="50" t="s">
        <v>49</v>
      </c>
      <c r="F74" s="22">
        <v>26</v>
      </c>
      <c r="G74" s="161" t="s">
        <v>34</v>
      </c>
      <c r="H74" s="27">
        <v>120</v>
      </c>
      <c r="I74" s="27">
        <v>65</v>
      </c>
      <c r="J74" s="106"/>
      <c r="K74" s="106"/>
    </row>
    <row r="75" spans="2:11" ht="12" customHeight="1" x14ac:dyDescent="0.25">
      <c r="B75" s="123"/>
      <c r="C75" s="99"/>
      <c r="D75" s="104"/>
      <c r="E75" s="50" t="s">
        <v>52</v>
      </c>
      <c r="F75" s="22">
        <v>0</v>
      </c>
      <c r="G75" s="161" t="s">
        <v>53</v>
      </c>
      <c r="H75" s="27">
        <v>0</v>
      </c>
      <c r="I75" s="27">
        <v>0</v>
      </c>
      <c r="J75" s="107"/>
      <c r="K75" s="107"/>
    </row>
    <row r="76" spans="2:11" ht="12" customHeight="1" x14ac:dyDescent="0.25">
      <c r="B76" s="123"/>
      <c r="C76" s="99"/>
      <c r="D76" s="130" t="s">
        <v>73</v>
      </c>
      <c r="E76" s="50" t="s">
        <v>71</v>
      </c>
      <c r="F76" s="22">
        <v>0</v>
      </c>
      <c r="G76" s="161" t="s">
        <v>53</v>
      </c>
      <c r="H76" s="27">
        <v>7565</v>
      </c>
      <c r="I76" s="27">
        <v>2153</v>
      </c>
      <c r="J76" s="118">
        <v>1401807</v>
      </c>
      <c r="K76" s="118">
        <v>887196</v>
      </c>
    </row>
    <row r="77" spans="2:11" ht="12" customHeight="1" x14ac:dyDescent="0.25">
      <c r="B77" s="123"/>
      <c r="C77" s="99"/>
      <c r="D77" s="130"/>
      <c r="E77" s="50" t="s">
        <v>48</v>
      </c>
      <c r="F77" s="22">
        <v>80</v>
      </c>
      <c r="G77" s="161" t="s">
        <v>34</v>
      </c>
      <c r="H77" s="27">
        <v>12852</v>
      </c>
      <c r="I77" s="27">
        <v>2826</v>
      </c>
      <c r="J77" s="119"/>
      <c r="K77" s="119"/>
    </row>
    <row r="78" spans="2:11" ht="12" customHeight="1" x14ac:dyDescent="0.25">
      <c r="B78" s="123"/>
      <c r="C78" s="99"/>
      <c r="D78" s="130"/>
      <c r="E78" s="50" t="s">
        <v>72</v>
      </c>
      <c r="F78" s="22">
        <v>0</v>
      </c>
      <c r="G78" s="161" t="s">
        <v>58</v>
      </c>
      <c r="H78" s="27">
        <v>1271</v>
      </c>
      <c r="I78" s="27">
        <v>869</v>
      </c>
      <c r="J78" s="119"/>
      <c r="K78" s="119"/>
    </row>
    <row r="79" spans="2:11" ht="12" customHeight="1" x14ac:dyDescent="0.25">
      <c r="B79" s="123"/>
      <c r="C79" s="99"/>
      <c r="D79" s="130"/>
      <c r="E79" s="50" t="s">
        <v>74</v>
      </c>
      <c r="F79" s="22">
        <v>0</v>
      </c>
      <c r="G79" s="161" t="s">
        <v>53</v>
      </c>
      <c r="H79" s="27">
        <v>0</v>
      </c>
      <c r="I79" s="27">
        <v>0</v>
      </c>
      <c r="J79" s="119"/>
      <c r="K79" s="119"/>
    </row>
    <row r="80" spans="2:11" ht="12" customHeight="1" x14ac:dyDescent="0.25">
      <c r="B80" s="123"/>
      <c r="C80" s="99"/>
      <c r="D80" s="130"/>
      <c r="E80" s="50" t="s">
        <v>49</v>
      </c>
      <c r="F80" s="22">
        <v>211</v>
      </c>
      <c r="G80" s="161" t="s">
        <v>34</v>
      </c>
      <c r="H80" s="27">
        <v>4764</v>
      </c>
      <c r="I80" s="27">
        <v>2179</v>
      </c>
      <c r="J80" s="119"/>
      <c r="K80" s="119"/>
    </row>
    <row r="81" spans="2:13" ht="12" customHeight="1" x14ac:dyDescent="0.25">
      <c r="B81" s="123"/>
      <c r="C81" s="104"/>
      <c r="D81" s="130"/>
      <c r="E81" s="50" t="s">
        <v>52</v>
      </c>
      <c r="F81" s="22">
        <v>0</v>
      </c>
      <c r="G81" s="161" t="s">
        <v>53</v>
      </c>
      <c r="H81" s="27">
        <v>0</v>
      </c>
      <c r="I81" s="27">
        <v>0</v>
      </c>
      <c r="J81" s="121"/>
      <c r="K81" s="121"/>
    </row>
    <row r="82" spans="2:13" ht="12" customHeight="1" x14ac:dyDescent="0.25">
      <c r="B82" s="123"/>
      <c r="C82" s="98" t="s">
        <v>75</v>
      </c>
      <c r="D82" s="131"/>
      <c r="E82" s="50" t="s">
        <v>48</v>
      </c>
      <c r="F82" s="22">
        <v>261</v>
      </c>
      <c r="G82" s="161" t="s">
        <v>34</v>
      </c>
      <c r="H82" s="27">
        <v>31538</v>
      </c>
      <c r="I82" s="27">
        <v>20710</v>
      </c>
      <c r="J82" s="118">
        <v>1103385</v>
      </c>
      <c r="K82" s="118">
        <v>2098544</v>
      </c>
    </row>
    <row r="83" spans="2:13" ht="12" customHeight="1" x14ac:dyDescent="0.25">
      <c r="B83" s="123"/>
      <c r="C83" s="99"/>
      <c r="D83" s="132"/>
      <c r="E83" s="50" t="s">
        <v>72</v>
      </c>
      <c r="F83" s="22">
        <v>0</v>
      </c>
      <c r="G83" s="161" t="s">
        <v>58</v>
      </c>
      <c r="H83" s="27">
        <v>524</v>
      </c>
      <c r="I83" s="27">
        <v>2643</v>
      </c>
      <c r="J83" s="119"/>
      <c r="K83" s="119"/>
    </row>
    <row r="84" spans="2:13" ht="12" customHeight="1" x14ac:dyDescent="0.25">
      <c r="B84" s="123"/>
      <c r="C84" s="99"/>
      <c r="D84" s="132"/>
      <c r="E84" s="50" t="s">
        <v>76</v>
      </c>
      <c r="F84" s="22">
        <v>0</v>
      </c>
      <c r="G84" s="161" t="s">
        <v>53</v>
      </c>
      <c r="H84" s="27">
        <v>7585</v>
      </c>
      <c r="I84" s="27">
        <v>2162</v>
      </c>
      <c r="J84" s="119"/>
      <c r="K84" s="119"/>
    </row>
    <row r="85" spans="2:13" ht="12" customHeight="1" x14ac:dyDescent="0.25">
      <c r="B85" s="123"/>
      <c r="C85" s="99"/>
      <c r="D85" s="132"/>
      <c r="E85" s="50" t="s">
        <v>49</v>
      </c>
      <c r="F85" s="22">
        <v>651</v>
      </c>
      <c r="G85" s="161" t="s">
        <v>34</v>
      </c>
      <c r="H85" s="27">
        <v>1106</v>
      </c>
      <c r="I85" s="27">
        <v>3328</v>
      </c>
      <c r="J85" s="119"/>
      <c r="K85" s="119"/>
    </row>
    <row r="86" spans="2:13" ht="12" customHeight="1" x14ac:dyDescent="0.25">
      <c r="B86" s="123"/>
      <c r="C86" s="99"/>
      <c r="D86" s="132"/>
      <c r="E86" s="50" t="s">
        <v>52</v>
      </c>
      <c r="F86" s="22">
        <v>0</v>
      </c>
      <c r="G86" s="161" t="s">
        <v>53</v>
      </c>
      <c r="H86" s="27">
        <v>4248</v>
      </c>
      <c r="I86" s="27">
        <v>0</v>
      </c>
      <c r="J86" s="119"/>
      <c r="K86" s="119"/>
    </row>
    <row r="87" spans="2:13" ht="21" customHeight="1" x14ac:dyDescent="0.25">
      <c r="B87" s="123"/>
      <c r="C87" s="104"/>
      <c r="D87" s="133"/>
      <c r="E87" s="50" t="s">
        <v>77</v>
      </c>
      <c r="F87" s="22">
        <v>0</v>
      </c>
      <c r="G87" s="161" t="s">
        <v>58</v>
      </c>
      <c r="H87" s="27">
        <v>34501</v>
      </c>
      <c r="I87" s="27">
        <v>6650</v>
      </c>
      <c r="J87" s="121"/>
      <c r="K87" s="121"/>
    </row>
    <row r="88" spans="2:13" ht="12" customHeight="1" x14ac:dyDescent="0.25">
      <c r="B88" s="123"/>
      <c r="C88" s="98" t="s">
        <v>78</v>
      </c>
      <c r="D88" s="101"/>
      <c r="E88" s="50" t="s">
        <v>71</v>
      </c>
      <c r="F88" s="22">
        <v>0</v>
      </c>
      <c r="G88" s="161" t="s">
        <v>53</v>
      </c>
      <c r="H88" s="27">
        <v>19769</v>
      </c>
      <c r="I88" s="27">
        <v>1477</v>
      </c>
      <c r="J88" s="118">
        <v>2534438</v>
      </c>
      <c r="K88" s="118">
        <v>10109591</v>
      </c>
    </row>
    <row r="89" spans="2:13" ht="12" customHeight="1" x14ac:dyDescent="0.25">
      <c r="B89" s="123"/>
      <c r="C89" s="99"/>
      <c r="D89" s="102"/>
      <c r="E89" s="50" t="s">
        <v>48</v>
      </c>
      <c r="F89" s="22">
        <v>0</v>
      </c>
      <c r="G89" s="161" t="s">
        <v>34</v>
      </c>
      <c r="H89" s="27">
        <v>71083</v>
      </c>
      <c r="I89" s="27">
        <v>44384</v>
      </c>
      <c r="J89" s="119"/>
      <c r="K89" s="119"/>
    </row>
    <row r="90" spans="2:13" ht="12" customHeight="1" x14ac:dyDescent="0.25">
      <c r="B90" s="123"/>
      <c r="C90" s="99"/>
      <c r="D90" s="102"/>
      <c r="E90" s="50" t="s">
        <v>72</v>
      </c>
      <c r="F90" s="22">
        <v>0</v>
      </c>
      <c r="G90" s="161" t="s">
        <v>58</v>
      </c>
      <c r="H90" s="27">
        <v>970</v>
      </c>
      <c r="I90" s="27">
        <v>323</v>
      </c>
      <c r="J90" s="119"/>
      <c r="K90" s="119"/>
    </row>
    <row r="91" spans="2:13" ht="12" customHeight="1" x14ac:dyDescent="0.25">
      <c r="B91" s="123"/>
      <c r="C91" s="99"/>
      <c r="D91" s="102"/>
      <c r="E91" s="69" t="s">
        <v>74</v>
      </c>
      <c r="F91" s="22">
        <v>0</v>
      </c>
      <c r="G91" s="161" t="s">
        <v>53</v>
      </c>
      <c r="H91" s="27">
        <v>0</v>
      </c>
      <c r="I91" s="27">
        <v>0</v>
      </c>
      <c r="J91" s="119"/>
      <c r="K91" s="119"/>
    </row>
    <row r="92" spans="2:13" ht="12" customHeight="1" x14ac:dyDescent="0.25">
      <c r="B92" s="123"/>
      <c r="C92" s="99"/>
      <c r="D92" s="102"/>
      <c r="E92" s="50" t="s">
        <v>49</v>
      </c>
      <c r="F92" s="22">
        <v>4</v>
      </c>
      <c r="G92" s="161" t="s">
        <v>34</v>
      </c>
      <c r="H92" s="27">
        <v>96</v>
      </c>
      <c r="I92" s="27">
        <v>21</v>
      </c>
      <c r="J92" s="119"/>
      <c r="K92" s="119"/>
    </row>
    <row r="93" spans="2:13" ht="12" customHeight="1" x14ac:dyDescent="0.25">
      <c r="B93" s="123"/>
      <c r="C93" s="104"/>
      <c r="D93" s="103"/>
      <c r="E93" s="50" t="s">
        <v>52</v>
      </c>
      <c r="F93" s="22">
        <v>0</v>
      </c>
      <c r="G93" s="161" t="s">
        <v>53</v>
      </c>
      <c r="H93" s="27">
        <v>220</v>
      </c>
      <c r="I93" s="27">
        <v>0</v>
      </c>
      <c r="J93" s="121"/>
      <c r="K93" s="121"/>
    </row>
    <row r="94" spans="2:13" ht="12" customHeight="1" x14ac:dyDescent="0.25">
      <c r="B94" s="123"/>
      <c r="C94" s="130" t="s">
        <v>79</v>
      </c>
      <c r="D94" s="117"/>
      <c r="E94" s="50" t="s">
        <v>71</v>
      </c>
      <c r="F94" s="22">
        <v>0</v>
      </c>
      <c r="G94" s="161" t="s">
        <v>53</v>
      </c>
      <c r="H94" s="27">
        <v>54086</v>
      </c>
      <c r="I94" s="27">
        <v>26795</v>
      </c>
      <c r="J94" s="118">
        <v>1595879</v>
      </c>
      <c r="K94" s="118">
        <v>4426924</v>
      </c>
    </row>
    <row r="95" spans="2:13" ht="12" customHeight="1" x14ac:dyDescent="0.25">
      <c r="B95" s="123"/>
      <c r="C95" s="130"/>
      <c r="D95" s="117"/>
      <c r="E95" s="50" t="s">
        <v>48</v>
      </c>
      <c r="F95" s="22">
        <v>0</v>
      </c>
      <c r="G95" s="161" t="s">
        <v>34</v>
      </c>
      <c r="H95" s="27">
        <v>0</v>
      </c>
      <c r="I95" s="27">
        <v>1070</v>
      </c>
      <c r="J95" s="119"/>
      <c r="K95" s="119"/>
      <c r="M95" s="38"/>
    </row>
    <row r="96" spans="2:13" ht="12" customHeight="1" x14ac:dyDescent="0.25">
      <c r="B96" s="123"/>
      <c r="C96" s="130"/>
      <c r="D96" s="117"/>
      <c r="E96" s="50" t="s">
        <v>72</v>
      </c>
      <c r="F96" s="22">
        <v>0</v>
      </c>
      <c r="G96" s="161" t="s">
        <v>58</v>
      </c>
      <c r="H96" s="27">
        <v>2415</v>
      </c>
      <c r="I96" s="27">
        <v>622</v>
      </c>
      <c r="J96" s="119"/>
      <c r="K96" s="119"/>
    </row>
    <row r="97" spans="2:11" ht="12" customHeight="1" x14ac:dyDescent="0.25">
      <c r="B97" s="123"/>
      <c r="C97" s="130"/>
      <c r="D97" s="117"/>
      <c r="E97" s="50" t="s">
        <v>74</v>
      </c>
      <c r="F97" s="22">
        <v>0</v>
      </c>
      <c r="G97" s="161" t="s">
        <v>53</v>
      </c>
      <c r="H97" s="27">
        <v>0</v>
      </c>
      <c r="I97" s="27">
        <v>0</v>
      </c>
      <c r="J97" s="119"/>
      <c r="K97" s="119"/>
    </row>
    <row r="98" spans="2:11" ht="12" customHeight="1" x14ac:dyDescent="0.25">
      <c r="B98" s="123"/>
      <c r="C98" s="130"/>
      <c r="D98" s="117"/>
      <c r="E98" s="50" t="s">
        <v>80</v>
      </c>
      <c r="F98" s="22">
        <v>0</v>
      </c>
      <c r="G98" s="161" t="s">
        <v>58</v>
      </c>
      <c r="H98" s="27">
        <v>5830</v>
      </c>
      <c r="I98" s="27">
        <v>737</v>
      </c>
      <c r="J98" s="119"/>
      <c r="K98" s="119"/>
    </row>
    <row r="99" spans="2:11" ht="12" customHeight="1" x14ac:dyDescent="0.25">
      <c r="B99" s="123"/>
      <c r="C99" s="130"/>
      <c r="D99" s="117"/>
      <c r="E99" s="50" t="s">
        <v>49</v>
      </c>
      <c r="F99" s="22">
        <v>262</v>
      </c>
      <c r="G99" s="161" t="s">
        <v>34</v>
      </c>
      <c r="H99" s="27">
        <v>4458</v>
      </c>
      <c r="I99" s="27">
        <v>2830</v>
      </c>
      <c r="J99" s="119"/>
      <c r="K99" s="119"/>
    </row>
    <row r="100" spans="2:11" ht="12" customHeight="1" x14ac:dyDescent="0.25">
      <c r="B100" s="123"/>
      <c r="C100" s="130"/>
      <c r="D100" s="117"/>
      <c r="E100" s="50" t="s">
        <v>52</v>
      </c>
      <c r="F100" s="22">
        <v>0</v>
      </c>
      <c r="G100" s="161" t="s">
        <v>53</v>
      </c>
      <c r="H100" s="27">
        <v>0</v>
      </c>
      <c r="I100" s="27">
        <v>0</v>
      </c>
      <c r="J100" s="121"/>
      <c r="K100" s="121"/>
    </row>
    <row r="101" spans="2:11" ht="12" customHeight="1" x14ac:dyDescent="0.25">
      <c r="B101" s="123"/>
      <c r="C101" s="130" t="s">
        <v>81</v>
      </c>
      <c r="D101" s="117"/>
      <c r="E101" s="50" t="s">
        <v>48</v>
      </c>
      <c r="F101" s="22">
        <v>0</v>
      </c>
      <c r="G101" s="161" t="s">
        <v>34</v>
      </c>
      <c r="H101" s="27">
        <v>0</v>
      </c>
      <c r="I101" s="27">
        <v>0</v>
      </c>
      <c r="J101" s="118">
        <v>607068</v>
      </c>
      <c r="K101" s="118">
        <v>766903</v>
      </c>
    </row>
    <row r="102" spans="2:11" ht="12" customHeight="1" x14ac:dyDescent="0.25">
      <c r="B102" s="123"/>
      <c r="C102" s="130"/>
      <c r="D102" s="117"/>
      <c r="E102" s="50" t="s">
        <v>72</v>
      </c>
      <c r="F102" s="22">
        <v>0</v>
      </c>
      <c r="G102" s="161" t="s">
        <v>58</v>
      </c>
      <c r="H102" s="27">
        <v>2491</v>
      </c>
      <c r="I102" s="27">
        <v>682</v>
      </c>
      <c r="J102" s="119"/>
      <c r="K102" s="119"/>
    </row>
    <row r="103" spans="2:11" ht="12" customHeight="1" x14ac:dyDescent="0.25">
      <c r="B103" s="123"/>
      <c r="C103" s="130"/>
      <c r="D103" s="117"/>
      <c r="E103" s="50" t="s">
        <v>82</v>
      </c>
      <c r="F103" s="22">
        <v>0</v>
      </c>
      <c r="G103" s="161" t="s">
        <v>53</v>
      </c>
      <c r="H103" s="27">
        <v>21893</v>
      </c>
      <c r="I103" s="27">
        <v>5059</v>
      </c>
      <c r="J103" s="119"/>
      <c r="K103" s="119"/>
    </row>
    <row r="104" spans="2:11" ht="12" customHeight="1" x14ac:dyDescent="0.25">
      <c r="B104" s="123"/>
      <c r="C104" s="130"/>
      <c r="D104" s="117"/>
      <c r="E104" s="69" t="s">
        <v>74</v>
      </c>
      <c r="F104" s="22">
        <v>0</v>
      </c>
      <c r="G104" s="161" t="s">
        <v>53</v>
      </c>
      <c r="H104" s="27">
        <v>0</v>
      </c>
      <c r="I104" s="27">
        <v>0</v>
      </c>
      <c r="J104" s="119"/>
      <c r="K104" s="119"/>
    </row>
    <row r="105" spans="2:11" ht="12.75" customHeight="1" x14ac:dyDescent="0.25">
      <c r="B105" s="123"/>
      <c r="C105" s="130"/>
      <c r="D105" s="117"/>
      <c r="E105" s="50" t="s">
        <v>49</v>
      </c>
      <c r="F105" s="22">
        <v>0</v>
      </c>
      <c r="G105" s="161" t="s">
        <v>34</v>
      </c>
      <c r="H105" s="27">
        <v>21320</v>
      </c>
      <c r="I105" s="27">
        <v>0</v>
      </c>
      <c r="J105" s="119"/>
      <c r="K105" s="119"/>
    </row>
    <row r="106" spans="2:11" ht="12" customHeight="1" x14ac:dyDescent="0.25">
      <c r="B106" s="123"/>
      <c r="C106" s="130"/>
      <c r="D106" s="117"/>
      <c r="E106" s="50" t="s">
        <v>52</v>
      </c>
      <c r="F106" s="22">
        <v>0</v>
      </c>
      <c r="G106" s="161" t="s">
        <v>53</v>
      </c>
      <c r="H106" s="27">
        <v>0</v>
      </c>
      <c r="I106" s="27">
        <v>0</v>
      </c>
      <c r="J106" s="121"/>
      <c r="K106" s="121"/>
    </row>
    <row r="107" spans="2:11" ht="22.5" x14ac:dyDescent="0.25">
      <c r="B107" s="123"/>
      <c r="C107" s="98" t="s">
        <v>83</v>
      </c>
      <c r="D107" s="101"/>
      <c r="E107" s="50" t="s">
        <v>135</v>
      </c>
      <c r="F107" s="22">
        <v>0</v>
      </c>
      <c r="G107" s="162" t="s">
        <v>84</v>
      </c>
      <c r="H107" s="27">
        <v>254273</v>
      </c>
      <c r="I107" s="27">
        <v>41992</v>
      </c>
      <c r="J107" s="108">
        <v>3580417</v>
      </c>
      <c r="K107" s="108">
        <v>12600053</v>
      </c>
    </row>
    <row r="108" spans="2:11" ht="22.5" x14ac:dyDescent="0.25">
      <c r="B108" s="123"/>
      <c r="C108" s="99"/>
      <c r="D108" s="102"/>
      <c r="E108" s="50" t="s">
        <v>85</v>
      </c>
      <c r="F108" s="22">
        <v>12424</v>
      </c>
      <c r="G108" s="162" t="s">
        <v>86</v>
      </c>
      <c r="H108" s="27">
        <v>61370</v>
      </c>
      <c r="I108" s="27">
        <v>37140</v>
      </c>
      <c r="J108" s="106"/>
      <c r="K108" s="106"/>
    </row>
    <row r="109" spans="2:11" x14ac:dyDescent="0.25">
      <c r="B109" s="127"/>
      <c r="C109" s="104"/>
      <c r="D109" s="103"/>
      <c r="E109" s="69" t="s">
        <v>49</v>
      </c>
      <c r="F109" s="22">
        <v>0</v>
      </c>
      <c r="G109" s="162" t="s">
        <v>34</v>
      </c>
      <c r="H109" s="27">
        <v>0</v>
      </c>
      <c r="I109" s="27">
        <v>0</v>
      </c>
      <c r="J109" s="107"/>
      <c r="K109" s="107"/>
    </row>
    <row r="110" spans="2:11" ht="12" customHeight="1" x14ac:dyDescent="0.25">
      <c r="B110" s="116" t="s">
        <v>87</v>
      </c>
      <c r="C110" s="116"/>
      <c r="D110" s="116"/>
      <c r="E110" s="116"/>
      <c r="F110" s="23">
        <f>SUM(F64:F108)</f>
        <v>16597</v>
      </c>
      <c r="G110" s="143"/>
      <c r="H110" s="144"/>
      <c r="I110" s="145"/>
      <c r="J110" s="72">
        <f>SUM(J64:J108)</f>
        <v>15146535</v>
      </c>
      <c r="K110" s="72">
        <f>SUM(K64:K108)</f>
        <v>48688304</v>
      </c>
    </row>
    <row r="111" spans="2:11" ht="12" customHeight="1" x14ac:dyDescent="0.25">
      <c r="B111" s="123" t="s">
        <v>88</v>
      </c>
      <c r="C111" s="98" t="s">
        <v>89</v>
      </c>
      <c r="D111" s="142" t="s">
        <v>124</v>
      </c>
      <c r="E111" s="50" t="s">
        <v>49</v>
      </c>
      <c r="F111" s="22">
        <v>0</v>
      </c>
      <c r="G111" s="161" t="s">
        <v>34</v>
      </c>
      <c r="H111" s="27">
        <v>1524</v>
      </c>
      <c r="I111" s="27">
        <v>0</v>
      </c>
      <c r="J111" s="100">
        <v>121485</v>
      </c>
      <c r="K111" s="100">
        <v>364611</v>
      </c>
    </row>
    <row r="112" spans="2:11" ht="12" customHeight="1" x14ac:dyDescent="0.25">
      <c r="B112" s="123"/>
      <c r="C112" s="99"/>
      <c r="D112" s="142"/>
      <c r="E112" s="69" t="s">
        <v>52</v>
      </c>
      <c r="F112" s="22">
        <v>0</v>
      </c>
      <c r="G112" s="161" t="s">
        <v>53</v>
      </c>
      <c r="H112" s="27">
        <v>300</v>
      </c>
      <c r="I112" s="27">
        <v>0</v>
      </c>
      <c r="J112" s="100"/>
      <c r="K112" s="100"/>
    </row>
    <row r="113" spans="2:11" ht="12" customHeight="1" x14ac:dyDescent="0.25">
      <c r="B113" s="123"/>
      <c r="C113" s="99"/>
      <c r="D113" s="98" t="s">
        <v>90</v>
      </c>
      <c r="E113" s="69" t="s">
        <v>125</v>
      </c>
      <c r="F113" s="22">
        <v>1043</v>
      </c>
      <c r="G113" s="161" t="s">
        <v>34</v>
      </c>
      <c r="H113" s="27">
        <v>79757</v>
      </c>
      <c r="I113" s="27">
        <v>39888</v>
      </c>
      <c r="J113" s="100">
        <v>4520339</v>
      </c>
      <c r="K113" s="100">
        <v>7289091</v>
      </c>
    </row>
    <row r="114" spans="2:11" ht="12" customHeight="1" x14ac:dyDescent="0.25">
      <c r="B114" s="123"/>
      <c r="C114" s="99"/>
      <c r="D114" s="99"/>
      <c r="E114" s="69" t="s">
        <v>91</v>
      </c>
      <c r="F114" s="22">
        <v>1913</v>
      </c>
      <c r="G114" s="161" t="s">
        <v>34</v>
      </c>
      <c r="H114" s="27">
        <v>88226</v>
      </c>
      <c r="I114" s="27">
        <v>66268</v>
      </c>
      <c r="J114" s="100"/>
      <c r="K114" s="100"/>
    </row>
    <row r="115" spans="2:11" ht="12" customHeight="1" x14ac:dyDescent="0.25">
      <c r="B115" s="123"/>
      <c r="C115" s="99"/>
      <c r="D115" s="99"/>
      <c r="E115" s="69" t="s">
        <v>126</v>
      </c>
      <c r="F115" s="22">
        <v>371</v>
      </c>
      <c r="G115" s="161" t="s">
        <v>34</v>
      </c>
      <c r="H115" s="27">
        <v>21800</v>
      </c>
      <c r="I115" s="27">
        <v>11914</v>
      </c>
      <c r="J115" s="100"/>
      <c r="K115" s="100"/>
    </row>
    <row r="116" spans="2:11" ht="24.75" customHeight="1" x14ac:dyDescent="0.25">
      <c r="B116" s="123"/>
      <c r="C116" s="99"/>
      <c r="D116" s="104"/>
      <c r="E116" s="69" t="s">
        <v>127</v>
      </c>
      <c r="F116" s="22">
        <v>968</v>
      </c>
      <c r="G116" s="161" t="s">
        <v>34</v>
      </c>
      <c r="H116" s="27">
        <v>94451</v>
      </c>
      <c r="I116" s="27">
        <v>39598</v>
      </c>
      <c r="J116" s="100"/>
      <c r="K116" s="100"/>
    </row>
    <row r="117" spans="2:11" ht="12" customHeight="1" x14ac:dyDescent="0.25">
      <c r="B117" s="123"/>
      <c r="C117" s="69" t="s">
        <v>128</v>
      </c>
      <c r="D117" s="67"/>
      <c r="E117" s="69" t="s">
        <v>129</v>
      </c>
      <c r="F117" s="22">
        <v>1917</v>
      </c>
      <c r="G117" s="161" t="s">
        <v>34</v>
      </c>
      <c r="H117" s="27">
        <v>14507</v>
      </c>
      <c r="I117" s="27">
        <v>14306</v>
      </c>
      <c r="J117" s="32">
        <v>5753513</v>
      </c>
      <c r="K117" s="32">
        <v>9332991</v>
      </c>
    </row>
    <row r="118" spans="2:11" ht="12" customHeight="1" x14ac:dyDescent="0.25">
      <c r="B118" s="123"/>
      <c r="C118" s="98" t="s">
        <v>92</v>
      </c>
      <c r="D118" s="98" t="s">
        <v>130</v>
      </c>
      <c r="E118" s="69" t="s">
        <v>131</v>
      </c>
      <c r="F118" s="22">
        <v>2538</v>
      </c>
      <c r="G118" s="161" t="s">
        <v>34</v>
      </c>
      <c r="H118" s="27">
        <v>25672</v>
      </c>
      <c r="I118" s="27">
        <v>10482</v>
      </c>
      <c r="J118" s="100">
        <v>2228197</v>
      </c>
      <c r="K118" s="100">
        <v>11450246</v>
      </c>
    </row>
    <row r="119" spans="2:11" ht="12" customHeight="1" x14ac:dyDescent="0.25">
      <c r="B119" s="123"/>
      <c r="C119" s="99"/>
      <c r="D119" s="104"/>
      <c r="E119" s="69" t="s">
        <v>132</v>
      </c>
      <c r="F119" s="22">
        <v>853</v>
      </c>
      <c r="G119" s="161" t="s">
        <v>34</v>
      </c>
      <c r="H119" s="27">
        <v>2278</v>
      </c>
      <c r="I119" s="27">
        <v>853</v>
      </c>
      <c r="J119" s="100"/>
      <c r="K119" s="100"/>
    </row>
    <row r="120" spans="2:11" ht="12" customHeight="1" x14ac:dyDescent="0.25">
      <c r="B120" s="123"/>
      <c r="C120" s="99"/>
      <c r="D120" s="69" t="s">
        <v>93</v>
      </c>
      <c r="E120" s="69" t="s">
        <v>133</v>
      </c>
      <c r="F120" s="22">
        <v>1107</v>
      </c>
      <c r="G120" s="161" t="s">
        <v>34</v>
      </c>
      <c r="H120" s="27">
        <v>4367</v>
      </c>
      <c r="I120" s="27">
        <v>1049</v>
      </c>
      <c r="J120" s="32">
        <v>5520775</v>
      </c>
      <c r="K120" s="32">
        <v>10994608</v>
      </c>
    </row>
    <row r="121" spans="2:11" ht="12" customHeight="1" x14ac:dyDescent="0.25">
      <c r="B121" s="116" t="s">
        <v>94</v>
      </c>
      <c r="C121" s="116"/>
      <c r="D121" s="116"/>
      <c r="E121" s="116"/>
      <c r="F121" s="23">
        <f>SUM(F111:F120)</f>
        <v>10710</v>
      </c>
      <c r="G121" s="143"/>
      <c r="H121" s="144"/>
      <c r="I121" s="145"/>
      <c r="J121" s="73">
        <f>SUM(J111:J120)</f>
        <v>18144309</v>
      </c>
      <c r="K121" s="73">
        <f>SUM(K111:K120)</f>
        <v>39431547</v>
      </c>
    </row>
    <row r="122" spans="2:11" ht="12" customHeight="1" x14ac:dyDescent="0.25">
      <c r="B122" s="122" t="s">
        <v>95</v>
      </c>
      <c r="C122" s="98" t="s">
        <v>96</v>
      </c>
      <c r="D122" s="109"/>
      <c r="E122" s="50" t="s">
        <v>48</v>
      </c>
      <c r="F122" s="22">
        <v>4003</v>
      </c>
      <c r="G122" s="32" t="s">
        <v>34</v>
      </c>
      <c r="H122" s="30">
        <v>132800</v>
      </c>
      <c r="I122" s="30">
        <v>82353</v>
      </c>
      <c r="J122" s="119">
        <v>2103512</v>
      </c>
      <c r="K122" s="119">
        <v>2037434</v>
      </c>
    </row>
    <row r="123" spans="2:11" ht="12" customHeight="1" x14ac:dyDescent="0.25">
      <c r="B123" s="123"/>
      <c r="C123" s="99"/>
      <c r="D123" s="110"/>
      <c r="E123" s="50" t="s">
        <v>65</v>
      </c>
      <c r="F123" s="22">
        <v>3043</v>
      </c>
      <c r="G123" s="32" t="s">
        <v>58</v>
      </c>
      <c r="H123" s="30">
        <v>12030</v>
      </c>
      <c r="I123" s="30">
        <v>3161</v>
      </c>
      <c r="J123" s="119"/>
      <c r="K123" s="119"/>
    </row>
    <row r="124" spans="2:11" ht="12" customHeight="1" x14ac:dyDescent="0.25">
      <c r="B124" s="123"/>
      <c r="C124" s="99"/>
      <c r="D124" s="110"/>
      <c r="E124" s="50" t="s">
        <v>49</v>
      </c>
      <c r="F124" s="22">
        <v>138</v>
      </c>
      <c r="G124" s="32" t="s">
        <v>34</v>
      </c>
      <c r="H124" s="30">
        <v>4787</v>
      </c>
      <c r="I124" s="30">
        <v>491</v>
      </c>
      <c r="J124" s="119"/>
      <c r="K124" s="119"/>
    </row>
    <row r="125" spans="2:11" ht="12" customHeight="1" x14ac:dyDescent="0.25">
      <c r="B125" s="123"/>
      <c r="C125" s="99"/>
      <c r="D125" s="110"/>
      <c r="E125" s="50" t="s">
        <v>52</v>
      </c>
      <c r="F125" s="22">
        <v>250</v>
      </c>
      <c r="G125" s="32" t="s">
        <v>53</v>
      </c>
      <c r="H125" s="30">
        <v>1568</v>
      </c>
      <c r="I125" s="30">
        <v>250</v>
      </c>
      <c r="J125" s="119"/>
      <c r="K125" s="119"/>
    </row>
    <row r="126" spans="2:11" ht="16.5" customHeight="1" x14ac:dyDescent="0.25">
      <c r="B126" s="123"/>
      <c r="C126" s="104"/>
      <c r="D126" s="111"/>
      <c r="E126" s="50" t="s">
        <v>67</v>
      </c>
      <c r="F126" s="22">
        <v>0</v>
      </c>
      <c r="G126" s="32" t="s">
        <v>58</v>
      </c>
      <c r="H126" s="30">
        <v>719</v>
      </c>
      <c r="I126" s="30">
        <v>222</v>
      </c>
      <c r="J126" s="121"/>
      <c r="K126" s="121"/>
    </row>
    <row r="127" spans="2:11" x14ac:dyDescent="0.25">
      <c r="B127" s="123"/>
      <c r="C127" s="138" t="s">
        <v>97</v>
      </c>
      <c r="D127" s="138" t="s">
        <v>98</v>
      </c>
      <c r="E127" s="50" t="s">
        <v>48</v>
      </c>
      <c r="F127" s="22">
        <v>766</v>
      </c>
      <c r="G127" s="32" t="s">
        <v>34</v>
      </c>
      <c r="H127" s="30">
        <v>2478</v>
      </c>
      <c r="I127" s="30">
        <v>2129</v>
      </c>
      <c r="J127" s="118">
        <v>3182798</v>
      </c>
      <c r="K127" s="118">
        <v>5346</v>
      </c>
    </row>
    <row r="128" spans="2:11" x14ac:dyDescent="0.25">
      <c r="B128" s="123"/>
      <c r="C128" s="139"/>
      <c r="D128" s="139"/>
      <c r="E128" s="69" t="s">
        <v>65</v>
      </c>
      <c r="F128" s="22">
        <v>217</v>
      </c>
      <c r="G128" s="32" t="s">
        <v>58</v>
      </c>
      <c r="H128" s="30">
        <v>1488</v>
      </c>
      <c r="I128" s="30">
        <v>217</v>
      </c>
      <c r="J128" s="119"/>
      <c r="K128" s="119"/>
    </row>
    <row r="129" spans="2:11" x14ac:dyDescent="0.25">
      <c r="B129" s="123"/>
      <c r="C129" s="139"/>
      <c r="D129" s="139"/>
      <c r="E129" s="69" t="s">
        <v>49</v>
      </c>
      <c r="F129" s="22">
        <v>728</v>
      </c>
      <c r="G129" s="32" t="s">
        <v>34</v>
      </c>
      <c r="H129" s="30">
        <v>2292</v>
      </c>
      <c r="I129" s="30">
        <v>916</v>
      </c>
      <c r="J129" s="119"/>
      <c r="K129" s="119"/>
    </row>
    <row r="130" spans="2:11" x14ac:dyDescent="0.25">
      <c r="B130" s="123"/>
      <c r="C130" s="139"/>
      <c r="D130" s="139"/>
      <c r="E130" s="50" t="s">
        <v>66</v>
      </c>
      <c r="F130" s="22">
        <v>0</v>
      </c>
      <c r="G130" s="32" t="s">
        <v>58</v>
      </c>
      <c r="H130" s="30">
        <v>0</v>
      </c>
      <c r="I130" s="30">
        <v>739</v>
      </c>
      <c r="J130" s="119"/>
      <c r="K130" s="119"/>
    </row>
    <row r="131" spans="2:11" x14ac:dyDescent="0.25">
      <c r="B131" s="123"/>
      <c r="C131" s="140"/>
      <c r="D131" s="140"/>
      <c r="E131" s="50" t="s">
        <v>99</v>
      </c>
      <c r="F131" s="22">
        <v>934</v>
      </c>
      <c r="G131" s="32" t="s">
        <v>53</v>
      </c>
      <c r="H131" s="30">
        <v>4380</v>
      </c>
      <c r="I131" s="30">
        <v>962</v>
      </c>
      <c r="J131" s="121"/>
      <c r="K131" s="119"/>
    </row>
    <row r="132" spans="2:11" ht="12" customHeight="1" x14ac:dyDescent="0.25">
      <c r="B132" s="123"/>
      <c r="C132" s="138" t="s">
        <v>100</v>
      </c>
      <c r="D132" s="101"/>
      <c r="E132" s="50" t="s">
        <v>101</v>
      </c>
      <c r="F132" s="22">
        <v>0</v>
      </c>
      <c r="G132" s="32" t="s">
        <v>58</v>
      </c>
      <c r="H132" s="30">
        <v>0</v>
      </c>
      <c r="I132" s="30">
        <v>0</v>
      </c>
      <c r="J132" s="118">
        <v>3575564</v>
      </c>
      <c r="K132" s="118">
        <v>3670295</v>
      </c>
    </row>
    <row r="133" spans="2:11" ht="12" customHeight="1" x14ac:dyDescent="0.25">
      <c r="B133" s="123"/>
      <c r="C133" s="139"/>
      <c r="D133" s="102"/>
      <c r="E133" s="50" t="s">
        <v>48</v>
      </c>
      <c r="F133" s="22">
        <v>1218</v>
      </c>
      <c r="G133" s="32" t="s">
        <v>34</v>
      </c>
      <c r="H133" s="30">
        <v>170045</v>
      </c>
      <c r="I133" s="30">
        <v>41843</v>
      </c>
      <c r="J133" s="119"/>
      <c r="K133" s="119"/>
    </row>
    <row r="134" spans="2:11" ht="12" customHeight="1" x14ac:dyDescent="0.25">
      <c r="B134" s="123"/>
      <c r="C134" s="139"/>
      <c r="D134" s="102"/>
      <c r="E134" s="50" t="s">
        <v>65</v>
      </c>
      <c r="F134" s="22">
        <v>519</v>
      </c>
      <c r="G134" s="32" t="s">
        <v>58</v>
      </c>
      <c r="H134" s="30">
        <v>755</v>
      </c>
      <c r="I134" s="30">
        <v>519</v>
      </c>
      <c r="J134" s="119"/>
      <c r="K134" s="119"/>
    </row>
    <row r="135" spans="2:11" ht="12" customHeight="1" x14ac:dyDescent="0.25">
      <c r="B135" s="123"/>
      <c r="C135" s="139"/>
      <c r="D135" s="102"/>
      <c r="E135" s="69" t="s">
        <v>49</v>
      </c>
      <c r="F135" s="22">
        <v>0</v>
      </c>
      <c r="G135" s="32" t="s">
        <v>34</v>
      </c>
      <c r="H135" s="30">
        <v>0</v>
      </c>
      <c r="I135" s="30">
        <v>0</v>
      </c>
      <c r="J135" s="119"/>
      <c r="K135" s="119"/>
    </row>
    <row r="136" spans="2:11" ht="12" customHeight="1" x14ac:dyDescent="0.25">
      <c r="B136" s="123"/>
      <c r="C136" s="139"/>
      <c r="D136" s="102"/>
      <c r="E136" s="50" t="s">
        <v>52</v>
      </c>
      <c r="F136" s="22">
        <v>0</v>
      </c>
      <c r="G136" s="32" t="s">
        <v>53</v>
      </c>
      <c r="H136" s="30">
        <v>0</v>
      </c>
      <c r="I136" s="30">
        <v>0</v>
      </c>
      <c r="J136" s="119"/>
      <c r="K136" s="119"/>
    </row>
    <row r="137" spans="2:11" ht="12" customHeight="1" x14ac:dyDescent="0.25">
      <c r="B137" s="123"/>
      <c r="C137" s="139"/>
      <c r="D137" s="102"/>
      <c r="E137" s="50" t="s">
        <v>102</v>
      </c>
      <c r="F137" s="22">
        <v>0</v>
      </c>
      <c r="G137" s="32" t="s">
        <v>58</v>
      </c>
      <c r="H137" s="30">
        <v>0</v>
      </c>
      <c r="I137" s="30">
        <v>23</v>
      </c>
      <c r="J137" s="119"/>
      <c r="K137" s="119"/>
    </row>
    <row r="138" spans="2:11" ht="33" customHeight="1" x14ac:dyDescent="0.25">
      <c r="B138" s="127"/>
      <c r="C138" s="140"/>
      <c r="D138" s="103"/>
      <c r="E138" s="50" t="s">
        <v>103</v>
      </c>
      <c r="F138" s="22">
        <v>0</v>
      </c>
      <c r="G138" s="32" t="s">
        <v>58</v>
      </c>
      <c r="H138" s="30">
        <v>0</v>
      </c>
      <c r="I138" s="30">
        <v>0</v>
      </c>
      <c r="J138" s="121"/>
      <c r="K138" s="121"/>
    </row>
    <row r="139" spans="2:11" ht="12" customHeight="1" x14ac:dyDescent="0.25">
      <c r="B139" s="116" t="s">
        <v>104</v>
      </c>
      <c r="C139" s="116"/>
      <c r="D139" s="116"/>
      <c r="E139" s="116"/>
      <c r="F139" s="23">
        <f>SUM(F122:F138)</f>
        <v>11816</v>
      </c>
      <c r="G139" s="143"/>
      <c r="H139" s="144"/>
      <c r="I139" s="145"/>
      <c r="J139" s="72">
        <f t="shared" ref="J139:K139" si="1">SUM(J122:J138)</f>
        <v>8861874</v>
      </c>
      <c r="K139" s="72">
        <f t="shared" si="1"/>
        <v>5713075</v>
      </c>
    </row>
    <row r="140" spans="2:11" ht="12" customHeight="1" x14ac:dyDescent="0.25">
      <c r="B140" s="116" t="s">
        <v>105</v>
      </c>
      <c r="C140" s="116"/>
      <c r="D140" s="116"/>
      <c r="E140" s="116"/>
      <c r="F140" s="23">
        <f>F53+F63+F110+F121+F139</f>
        <v>94742</v>
      </c>
      <c r="G140" s="143"/>
      <c r="H140" s="144"/>
      <c r="I140" s="145"/>
      <c r="J140" s="72">
        <f>J53+J63+J110+J121+J139</f>
        <v>173383364</v>
      </c>
      <c r="K140" s="72">
        <f>K53+K63+K110+K121+K139</f>
        <v>244593783</v>
      </c>
    </row>
    <row r="141" spans="2:11" x14ac:dyDescent="0.25">
      <c r="B141" s="115" t="s">
        <v>106</v>
      </c>
      <c r="C141" s="115"/>
      <c r="D141" s="115"/>
      <c r="E141" s="115"/>
      <c r="F141" s="115"/>
      <c r="G141" s="115"/>
      <c r="H141" s="115"/>
      <c r="I141" s="115"/>
      <c r="J141" s="115"/>
      <c r="K141" s="74"/>
    </row>
    <row r="142" spans="2:11" ht="14.45" customHeight="1" x14ac:dyDescent="0.25">
      <c r="B142" s="6"/>
    </row>
  </sheetData>
  <mergeCells count="123">
    <mergeCell ref="B2:K2"/>
    <mergeCell ref="B1:K1"/>
    <mergeCell ref="K127:K131"/>
    <mergeCell ref="K132:K138"/>
    <mergeCell ref="J6:K6"/>
    <mergeCell ref="B5:K5"/>
    <mergeCell ref="B4:K4"/>
    <mergeCell ref="K94:K100"/>
    <mergeCell ref="K101:K106"/>
    <mergeCell ref="K54:K62"/>
    <mergeCell ref="K76:K81"/>
    <mergeCell ref="K82:K87"/>
    <mergeCell ref="K88:K93"/>
    <mergeCell ref="J7:K7"/>
    <mergeCell ref="G7:I7"/>
    <mergeCell ref="C94:C100"/>
    <mergeCell ref="C82:C87"/>
    <mergeCell ref="C127:C131"/>
    <mergeCell ref="D127:D131"/>
    <mergeCell ref="B111:B120"/>
    <mergeCell ref="G140:I140"/>
    <mergeCell ref="G139:I139"/>
    <mergeCell ref="G121:I121"/>
    <mergeCell ref="G110:I110"/>
    <mergeCell ref="G63:I63"/>
    <mergeCell ref="G53:I53"/>
    <mergeCell ref="K9:K10"/>
    <mergeCell ref="K11:K12"/>
    <mergeCell ref="K14:K17"/>
    <mergeCell ref="K24:K26"/>
    <mergeCell ref="K122:K126"/>
    <mergeCell ref="J122:J126"/>
    <mergeCell ref="J127:J131"/>
    <mergeCell ref="K21:K23"/>
    <mergeCell ref="K18:K20"/>
    <mergeCell ref="K111:K112"/>
    <mergeCell ref="D18:D20"/>
    <mergeCell ref="D21:D23"/>
    <mergeCell ref="J21:J23"/>
    <mergeCell ref="J18:J20"/>
    <mergeCell ref="C27:C29"/>
    <mergeCell ref="C132:C138"/>
    <mergeCell ref="D132:D138"/>
    <mergeCell ref="J132:J138"/>
    <mergeCell ref="C88:C93"/>
    <mergeCell ref="D88:D93"/>
    <mergeCell ref="J88:J93"/>
    <mergeCell ref="D101:D106"/>
    <mergeCell ref="D94:D100"/>
    <mergeCell ref="J94:J100"/>
    <mergeCell ref="J101:J106"/>
    <mergeCell ref="B110:E110"/>
    <mergeCell ref="C101:C106"/>
    <mergeCell ref="B122:B138"/>
    <mergeCell ref="D122:D126"/>
    <mergeCell ref="C122:C126"/>
    <mergeCell ref="B64:B109"/>
    <mergeCell ref="D111:D112"/>
    <mergeCell ref="J111:J112"/>
    <mergeCell ref="D113:D116"/>
    <mergeCell ref="E7:E8"/>
    <mergeCell ref="C11:C12"/>
    <mergeCell ref="J9:J10"/>
    <mergeCell ref="J11:J12"/>
    <mergeCell ref="F7:F8"/>
    <mergeCell ref="D11:D12"/>
    <mergeCell ref="B7:B8"/>
    <mergeCell ref="C7:C8"/>
    <mergeCell ref="D7:D8"/>
    <mergeCell ref="C9:C10"/>
    <mergeCell ref="B141:J141"/>
    <mergeCell ref="B139:E139"/>
    <mergeCell ref="B140:E140"/>
    <mergeCell ref="D14:D17"/>
    <mergeCell ref="B121:E121"/>
    <mergeCell ref="J54:J62"/>
    <mergeCell ref="D54:D62"/>
    <mergeCell ref="J14:J17"/>
    <mergeCell ref="J24:J26"/>
    <mergeCell ref="B54:B62"/>
    <mergeCell ref="C54:C62"/>
    <mergeCell ref="B53:E53"/>
    <mergeCell ref="C30:C52"/>
    <mergeCell ref="B9:B52"/>
    <mergeCell ref="D9:D10"/>
    <mergeCell ref="B63:E63"/>
    <mergeCell ref="D24:D26"/>
    <mergeCell ref="C18:C26"/>
    <mergeCell ref="C14:C17"/>
    <mergeCell ref="C64:C81"/>
    <mergeCell ref="D76:D81"/>
    <mergeCell ref="J82:J87"/>
    <mergeCell ref="D82:D87"/>
    <mergeCell ref="J76:J81"/>
    <mergeCell ref="D27:D29"/>
    <mergeCell ref="D30:D36"/>
    <mergeCell ref="D37:D44"/>
    <mergeCell ref="D45:D52"/>
    <mergeCell ref="J30:J36"/>
    <mergeCell ref="K30:K36"/>
    <mergeCell ref="K45:K52"/>
    <mergeCell ref="J45:J52"/>
    <mergeCell ref="J37:J44"/>
    <mergeCell ref="K37:K44"/>
    <mergeCell ref="J27:J29"/>
    <mergeCell ref="K27:K29"/>
    <mergeCell ref="C111:C116"/>
    <mergeCell ref="J113:J116"/>
    <mergeCell ref="K113:K116"/>
    <mergeCell ref="D107:D109"/>
    <mergeCell ref="D118:D119"/>
    <mergeCell ref="C118:C120"/>
    <mergeCell ref="J118:J119"/>
    <mergeCell ref="K118:K119"/>
    <mergeCell ref="D64:D69"/>
    <mergeCell ref="D70:D75"/>
    <mergeCell ref="J70:J75"/>
    <mergeCell ref="K70:K75"/>
    <mergeCell ref="K64:K69"/>
    <mergeCell ref="J64:J69"/>
    <mergeCell ref="C107:C109"/>
    <mergeCell ref="J107:J109"/>
    <mergeCell ref="K107:K109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1" manualBreakCount="1">
    <brk id="87" min="1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09"/>
  <sheetViews>
    <sheetView showGridLines="0" topLeftCell="A54" zoomScale="110" zoomScaleNormal="110" workbookViewId="0">
      <selection activeCell="K70" sqref="K70"/>
    </sheetView>
  </sheetViews>
  <sheetFormatPr defaultColWidth="8.85546875" defaultRowHeight="11.25" x14ac:dyDescent="0.2"/>
  <cols>
    <col min="1" max="1" width="6.28515625" style="25" customWidth="1"/>
    <col min="2" max="2" width="3.85546875" style="25" customWidth="1"/>
    <col min="3" max="3" width="16.7109375" style="8" customWidth="1"/>
    <col min="4" max="5" width="14.28515625" style="8" customWidth="1"/>
    <col min="6" max="6" width="9.140625" style="8" customWidth="1"/>
    <col min="7" max="7" width="12.7109375" style="33" customWidth="1"/>
    <col min="8" max="9" width="10.85546875" style="28" customWidth="1"/>
    <col min="10" max="11" width="14.42578125" style="29" customWidth="1"/>
    <col min="12" max="12" width="9.85546875" style="25" bestFit="1" customWidth="1"/>
    <col min="13" max="16384" width="8.85546875" style="25"/>
  </cols>
  <sheetData>
    <row r="1" spans="2:11" customFormat="1" ht="30.95" customHeight="1" x14ac:dyDescent="0.25">
      <c r="B1" s="96" t="s">
        <v>0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customFormat="1" ht="12.95" customHeight="1" x14ac:dyDescent="0.25">
      <c r="B2" s="97" t="s">
        <v>1</v>
      </c>
      <c r="C2" s="97"/>
      <c r="D2" s="97"/>
      <c r="E2" s="97"/>
      <c r="F2" s="97"/>
      <c r="G2" s="97"/>
      <c r="H2" s="97"/>
      <c r="I2" s="97"/>
      <c r="J2" s="97"/>
      <c r="K2" s="97"/>
    </row>
    <row r="3" spans="2:11" customFormat="1" ht="3.75" customHeight="1" x14ac:dyDescent="0.25"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2:11" ht="15.95" customHeight="1" x14ac:dyDescent="0.2">
      <c r="B4" s="148" t="s">
        <v>107</v>
      </c>
      <c r="C4" s="148"/>
      <c r="D4" s="148"/>
      <c r="E4" s="148"/>
      <c r="F4" s="148"/>
      <c r="G4" s="148"/>
      <c r="H4" s="148"/>
      <c r="I4" s="148"/>
      <c r="J4" s="148"/>
      <c r="K4" s="148"/>
    </row>
    <row r="5" spans="2:11" ht="30" customHeight="1" x14ac:dyDescent="0.2">
      <c r="B5" s="147" t="s">
        <v>108</v>
      </c>
      <c r="C5" s="147"/>
      <c r="D5" s="147"/>
      <c r="E5" s="147"/>
      <c r="F5" s="147"/>
      <c r="G5" s="147"/>
      <c r="H5" s="147"/>
      <c r="I5" s="147"/>
      <c r="J5" s="147"/>
      <c r="K5" s="147"/>
    </row>
    <row r="6" spans="2:11" ht="14.45" customHeight="1" x14ac:dyDescent="0.2">
      <c r="B6" s="7"/>
      <c r="J6" s="154" t="s">
        <v>3</v>
      </c>
      <c r="K6" s="154"/>
    </row>
    <row r="7" spans="2:11" ht="26.45" customHeight="1" x14ac:dyDescent="0.2">
      <c r="B7" s="136" t="s">
        <v>19</v>
      </c>
      <c r="C7" s="137" t="s">
        <v>20</v>
      </c>
      <c r="D7" s="137" t="s">
        <v>21</v>
      </c>
      <c r="E7" s="137" t="s">
        <v>22</v>
      </c>
      <c r="F7" s="137" t="s">
        <v>23</v>
      </c>
      <c r="G7" s="149" t="s">
        <v>24</v>
      </c>
      <c r="H7" s="150"/>
      <c r="I7" s="153"/>
      <c r="J7" s="149" t="s">
        <v>25</v>
      </c>
      <c r="K7" s="150"/>
    </row>
    <row r="8" spans="2:11" ht="19.5" customHeight="1" x14ac:dyDescent="0.2">
      <c r="B8" s="136"/>
      <c r="C8" s="137"/>
      <c r="D8" s="137"/>
      <c r="E8" s="137"/>
      <c r="F8" s="137"/>
      <c r="G8" s="35" t="s">
        <v>26</v>
      </c>
      <c r="H8" s="48" t="s">
        <v>27</v>
      </c>
      <c r="I8" s="48" t="s">
        <v>28</v>
      </c>
      <c r="J8" s="48" t="s">
        <v>29</v>
      </c>
      <c r="K8" s="48" t="s">
        <v>30</v>
      </c>
    </row>
    <row r="9" spans="2:11" ht="12" customHeight="1" x14ac:dyDescent="0.2">
      <c r="B9" s="122" t="s">
        <v>31</v>
      </c>
      <c r="C9" s="98" t="s">
        <v>32</v>
      </c>
      <c r="D9" s="101"/>
      <c r="E9" s="50" t="s">
        <v>33</v>
      </c>
      <c r="F9" s="26">
        <v>63</v>
      </c>
      <c r="G9" s="50" t="s">
        <v>34</v>
      </c>
      <c r="H9" s="30">
        <v>53366</v>
      </c>
      <c r="I9" s="30">
        <v>40350</v>
      </c>
      <c r="J9" s="118">
        <v>2171185</v>
      </c>
      <c r="K9" s="118">
        <v>2577962</v>
      </c>
    </row>
    <row r="10" spans="2:11" ht="12" customHeight="1" x14ac:dyDescent="0.2">
      <c r="B10" s="123"/>
      <c r="C10" s="104"/>
      <c r="D10" s="103"/>
      <c r="E10" s="50" t="s">
        <v>35</v>
      </c>
      <c r="F10" s="26">
        <v>141</v>
      </c>
      <c r="G10" s="50" t="s">
        <v>34</v>
      </c>
      <c r="H10" s="30">
        <v>113796</v>
      </c>
      <c r="I10" s="30">
        <v>83338</v>
      </c>
      <c r="J10" s="121"/>
      <c r="K10" s="121"/>
    </row>
    <row r="11" spans="2:11" ht="12" customHeight="1" x14ac:dyDescent="0.2">
      <c r="B11" s="123"/>
      <c r="C11" s="130" t="s">
        <v>36</v>
      </c>
      <c r="D11" s="117"/>
      <c r="E11" s="50" t="s">
        <v>37</v>
      </c>
      <c r="F11" s="26">
        <v>534</v>
      </c>
      <c r="G11" s="50" t="s">
        <v>34</v>
      </c>
      <c r="H11" s="30">
        <v>380261</v>
      </c>
      <c r="I11" s="30">
        <v>455571</v>
      </c>
      <c r="J11" s="118">
        <v>10494402</v>
      </c>
      <c r="K11" s="118">
        <v>9892031</v>
      </c>
    </row>
    <row r="12" spans="2:11" ht="12" customHeight="1" x14ac:dyDescent="0.2">
      <c r="B12" s="123"/>
      <c r="C12" s="130"/>
      <c r="D12" s="117"/>
      <c r="E12" s="50" t="s">
        <v>38</v>
      </c>
      <c r="F12" s="26">
        <v>283</v>
      </c>
      <c r="G12" s="50" t="s">
        <v>34</v>
      </c>
      <c r="H12" s="30">
        <v>221206</v>
      </c>
      <c r="I12" s="30">
        <v>248495</v>
      </c>
      <c r="J12" s="121"/>
      <c r="K12" s="121"/>
    </row>
    <row r="13" spans="2:11" ht="12" customHeight="1" x14ac:dyDescent="0.2">
      <c r="B13" s="123"/>
      <c r="C13" s="50" t="s">
        <v>39</v>
      </c>
      <c r="D13" s="60"/>
      <c r="E13" s="50" t="s">
        <v>40</v>
      </c>
      <c r="F13" s="173">
        <v>0</v>
      </c>
      <c r="G13" s="50" t="s">
        <v>34</v>
      </c>
      <c r="H13" s="30">
        <v>0</v>
      </c>
      <c r="I13" s="30">
        <v>0</v>
      </c>
      <c r="J13" s="71">
        <v>0</v>
      </c>
      <c r="K13" s="71">
        <v>0</v>
      </c>
    </row>
    <row r="14" spans="2:11" ht="12" customHeight="1" x14ac:dyDescent="0.2">
      <c r="B14" s="123"/>
      <c r="C14" s="130" t="s">
        <v>41</v>
      </c>
      <c r="D14" s="117"/>
      <c r="E14" s="50" t="s">
        <v>42</v>
      </c>
      <c r="F14" s="22">
        <v>93</v>
      </c>
      <c r="G14" s="50" t="s">
        <v>34</v>
      </c>
      <c r="H14" s="30">
        <v>4032</v>
      </c>
      <c r="I14" s="30">
        <v>19041</v>
      </c>
      <c r="J14" s="118">
        <v>3317501.14</v>
      </c>
      <c r="K14" s="118">
        <v>1929181</v>
      </c>
    </row>
    <row r="15" spans="2:11" ht="22.5" x14ac:dyDescent="0.2">
      <c r="B15" s="123"/>
      <c r="C15" s="130"/>
      <c r="D15" s="117"/>
      <c r="E15" s="50" t="s">
        <v>43</v>
      </c>
      <c r="F15" s="22">
        <v>57</v>
      </c>
      <c r="G15" s="50" t="s">
        <v>34</v>
      </c>
      <c r="H15" s="30">
        <v>21420</v>
      </c>
      <c r="I15" s="30">
        <v>7464</v>
      </c>
      <c r="J15" s="119"/>
      <c r="K15" s="119"/>
    </row>
    <row r="16" spans="2:11" ht="22.5" x14ac:dyDescent="0.2">
      <c r="B16" s="123"/>
      <c r="C16" s="130"/>
      <c r="D16" s="117"/>
      <c r="E16" s="50" t="s">
        <v>44</v>
      </c>
      <c r="F16" s="22">
        <v>26</v>
      </c>
      <c r="G16" s="50" t="s">
        <v>34</v>
      </c>
      <c r="H16" s="30">
        <v>1440</v>
      </c>
      <c r="I16" s="30">
        <v>0</v>
      </c>
      <c r="J16" s="119"/>
      <c r="K16" s="119"/>
    </row>
    <row r="17" spans="2:12" ht="12" customHeight="1" x14ac:dyDescent="0.2">
      <c r="B17" s="123"/>
      <c r="C17" s="130"/>
      <c r="D17" s="117"/>
      <c r="E17" s="50" t="s">
        <v>45</v>
      </c>
      <c r="F17" s="22">
        <v>154</v>
      </c>
      <c r="G17" s="50" t="s">
        <v>34</v>
      </c>
      <c r="H17" s="30">
        <v>112200</v>
      </c>
      <c r="I17" s="30">
        <v>90675</v>
      </c>
      <c r="J17" s="121"/>
      <c r="K17" s="121"/>
    </row>
    <row r="18" spans="2:12" ht="12" customHeight="1" x14ac:dyDescent="0.2">
      <c r="B18" s="123"/>
      <c r="C18" s="130" t="s">
        <v>46</v>
      </c>
      <c r="D18" s="98" t="s">
        <v>47</v>
      </c>
      <c r="E18" s="50" t="s">
        <v>48</v>
      </c>
      <c r="F18" s="22">
        <v>189</v>
      </c>
      <c r="G18" s="50" t="s">
        <v>34</v>
      </c>
      <c r="H18" s="30">
        <v>118368</v>
      </c>
      <c r="I18" s="30">
        <v>46778</v>
      </c>
      <c r="J18" s="118">
        <v>886571</v>
      </c>
      <c r="K18" s="118">
        <v>587433</v>
      </c>
    </row>
    <row r="19" spans="2:12" ht="12" customHeight="1" x14ac:dyDescent="0.2">
      <c r="B19" s="123"/>
      <c r="C19" s="130"/>
      <c r="D19" s="104"/>
      <c r="E19" s="50" t="s">
        <v>52</v>
      </c>
      <c r="F19" s="22">
        <v>0</v>
      </c>
      <c r="G19" s="50" t="s">
        <v>34</v>
      </c>
      <c r="H19" s="30">
        <v>15</v>
      </c>
      <c r="I19" s="30">
        <v>0</v>
      </c>
      <c r="J19" s="121"/>
      <c r="K19" s="121"/>
    </row>
    <row r="20" spans="2:12" customFormat="1" ht="12" customHeight="1" x14ac:dyDescent="0.25">
      <c r="B20" s="123"/>
      <c r="C20" s="130"/>
      <c r="D20" s="98" t="s">
        <v>50</v>
      </c>
      <c r="E20" s="50" t="s">
        <v>48</v>
      </c>
      <c r="F20" s="22">
        <v>0</v>
      </c>
      <c r="G20" s="36" t="s">
        <v>34</v>
      </c>
      <c r="H20" s="27">
        <v>0</v>
      </c>
      <c r="I20" s="27">
        <v>0</v>
      </c>
      <c r="J20" s="118">
        <v>0</v>
      </c>
      <c r="K20" s="118">
        <v>0</v>
      </c>
    </row>
    <row r="21" spans="2:12" customFormat="1" ht="12" customHeight="1" x14ac:dyDescent="0.25">
      <c r="B21" s="123"/>
      <c r="C21" s="130"/>
      <c r="D21" s="104"/>
      <c r="E21" s="50" t="s">
        <v>49</v>
      </c>
      <c r="F21" s="22">
        <v>0</v>
      </c>
      <c r="G21" s="44" t="s">
        <v>34</v>
      </c>
      <c r="H21" s="27">
        <v>0</v>
      </c>
      <c r="I21" s="27">
        <v>0</v>
      </c>
      <c r="J21" s="121"/>
      <c r="K21" s="121"/>
    </row>
    <row r="22" spans="2:12" ht="12" customHeight="1" x14ac:dyDescent="0.2">
      <c r="B22" s="123"/>
      <c r="C22" s="130"/>
      <c r="D22" s="98" t="s">
        <v>51</v>
      </c>
      <c r="E22" s="50" t="s">
        <v>48</v>
      </c>
      <c r="F22" s="37">
        <v>0</v>
      </c>
      <c r="G22" s="50" t="s">
        <v>34</v>
      </c>
      <c r="H22" s="30">
        <v>0</v>
      </c>
      <c r="I22" s="30">
        <v>0</v>
      </c>
      <c r="J22" s="118">
        <v>0</v>
      </c>
      <c r="K22" s="118">
        <v>159</v>
      </c>
    </row>
    <row r="23" spans="2:12" customFormat="1" ht="12" customHeight="1" x14ac:dyDescent="0.25">
      <c r="B23" s="123"/>
      <c r="C23" s="130"/>
      <c r="D23" s="99"/>
      <c r="E23" s="50" t="s">
        <v>49</v>
      </c>
      <c r="F23" s="22">
        <v>0</v>
      </c>
      <c r="G23" s="36" t="s">
        <v>34</v>
      </c>
      <c r="H23" s="27">
        <v>0</v>
      </c>
      <c r="I23" s="27">
        <v>0</v>
      </c>
      <c r="J23" s="119"/>
      <c r="K23" s="119"/>
      <c r="L23" s="1"/>
    </row>
    <row r="24" spans="2:12" ht="12" customHeight="1" x14ac:dyDescent="0.2">
      <c r="B24" s="123"/>
      <c r="C24" s="130"/>
      <c r="D24" s="99"/>
      <c r="E24" s="50" t="s">
        <v>54</v>
      </c>
      <c r="F24" s="22">
        <v>0</v>
      </c>
      <c r="G24" s="50" t="s">
        <v>34</v>
      </c>
      <c r="H24" s="30">
        <v>0</v>
      </c>
      <c r="I24" s="30">
        <v>0</v>
      </c>
      <c r="J24" s="119"/>
      <c r="K24" s="119"/>
    </row>
    <row r="25" spans="2:12" ht="12" customHeight="1" x14ac:dyDescent="0.2">
      <c r="B25" s="123"/>
      <c r="C25" s="98" t="s">
        <v>55</v>
      </c>
      <c r="D25" s="101"/>
      <c r="E25" s="50" t="s">
        <v>48</v>
      </c>
      <c r="F25" s="50">
        <v>5</v>
      </c>
      <c r="G25" s="50" t="s">
        <v>34</v>
      </c>
      <c r="H25" s="30">
        <v>8888</v>
      </c>
      <c r="I25" s="30">
        <v>0</v>
      </c>
      <c r="J25" s="174">
        <v>76830</v>
      </c>
      <c r="K25" s="174">
        <v>0</v>
      </c>
    </row>
    <row r="26" spans="2:12" ht="12" customHeight="1" x14ac:dyDescent="0.2">
      <c r="B26" s="123"/>
      <c r="C26" s="99"/>
      <c r="D26" s="102"/>
      <c r="E26" s="52" t="s">
        <v>49</v>
      </c>
      <c r="F26" s="41">
        <v>0</v>
      </c>
      <c r="G26" s="52" t="s">
        <v>34</v>
      </c>
      <c r="H26" s="42">
        <v>0</v>
      </c>
      <c r="I26" s="42">
        <v>0</v>
      </c>
      <c r="J26" s="174"/>
      <c r="K26" s="174"/>
    </row>
    <row r="27" spans="2:12" ht="12" customHeight="1" x14ac:dyDescent="0.2">
      <c r="B27" s="80"/>
      <c r="C27" s="142" t="s">
        <v>56</v>
      </c>
      <c r="D27" s="164" t="s">
        <v>57</v>
      </c>
      <c r="E27" s="84" t="s">
        <v>74</v>
      </c>
      <c r="F27" s="41">
        <v>0</v>
      </c>
      <c r="G27" s="84"/>
      <c r="H27" s="42">
        <v>2803</v>
      </c>
      <c r="I27" s="42">
        <v>228</v>
      </c>
      <c r="J27" s="108">
        <v>68025</v>
      </c>
      <c r="K27" s="108">
        <v>29650</v>
      </c>
    </row>
    <row r="28" spans="2:12" ht="12" customHeight="1" x14ac:dyDescent="0.2">
      <c r="B28" s="80"/>
      <c r="C28" s="142"/>
      <c r="D28" s="165"/>
      <c r="E28" s="84" t="s">
        <v>52</v>
      </c>
      <c r="F28" s="41">
        <v>0</v>
      </c>
      <c r="G28" s="84"/>
      <c r="H28" s="42">
        <v>241</v>
      </c>
      <c r="I28" s="42">
        <v>0</v>
      </c>
      <c r="J28" s="106"/>
      <c r="K28" s="106"/>
    </row>
    <row r="29" spans="2:12" ht="12" customHeight="1" x14ac:dyDescent="0.2">
      <c r="B29" s="80"/>
      <c r="C29" s="142"/>
      <c r="D29" s="166"/>
      <c r="E29" s="84" t="s">
        <v>60</v>
      </c>
      <c r="F29" s="41">
        <v>0</v>
      </c>
      <c r="G29" s="84"/>
      <c r="H29" s="42">
        <v>1307</v>
      </c>
      <c r="I29" s="42">
        <v>20</v>
      </c>
      <c r="J29" s="107"/>
      <c r="K29" s="107"/>
    </row>
    <row r="30" spans="2:12" x14ac:dyDescent="0.2">
      <c r="B30" s="49"/>
      <c r="C30" s="142"/>
      <c r="D30" s="43" t="s">
        <v>59</v>
      </c>
      <c r="E30" s="84" t="s">
        <v>60</v>
      </c>
      <c r="F30" s="22"/>
      <c r="G30" s="50" t="s">
        <v>58</v>
      </c>
      <c r="H30" s="30">
        <v>2127</v>
      </c>
      <c r="I30" s="30">
        <v>0</v>
      </c>
      <c r="J30" s="71">
        <v>78197</v>
      </c>
      <c r="K30" s="71">
        <v>0</v>
      </c>
    </row>
    <row r="31" spans="2:12" ht="12" customHeight="1" x14ac:dyDescent="0.2">
      <c r="B31" s="116" t="s">
        <v>62</v>
      </c>
      <c r="C31" s="116"/>
      <c r="D31" s="116"/>
      <c r="E31" s="116"/>
      <c r="F31" s="59">
        <f>SUM(F9:F30)</f>
        <v>1545</v>
      </c>
      <c r="G31" s="56"/>
      <c r="H31" s="56"/>
      <c r="I31" s="56"/>
      <c r="J31" s="75">
        <f>SUM(J9:J30)</f>
        <v>17092711.140000001</v>
      </c>
      <c r="K31" s="75">
        <f>SUM(K9:K30)</f>
        <v>15016416</v>
      </c>
    </row>
    <row r="32" spans="2:12" ht="12" customHeight="1" x14ac:dyDescent="0.2">
      <c r="B32" s="122" t="s">
        <v>63</v>
      </c>
      <c r="C32" s="98" t="s">
        <v>64</v>
      </c>
      <c r="D32" s="167"/>
      <c r="E32" s="78" t="s">
        <v>120</v>
      </c>
      <c r="F32" s="22">
        <v>0</v>
      </c>
      <c r="G32" s="32" t="s">
        <v>53</v>
      </c>
      <c r="H32" s="27">
        <v>720</v>
      </c>
      <c r="I32" s="27">
        <v>0</v>
      </c>
      <c r="J32" s="108">
        <v>594166</v>
      </c>
      <c r="K32" s="108">
        <v>662893</v>
      </c>
    </row>
    <row r="33" spans="2:11" ht="12" customHeight="1" x14ac:dyDescent="0.2">
      <c r="B33" s="123"/>
      <c r="C33" s="99"/>
      <c r="D33" s="168"/>
      <c r="E33" s="78" t="s">
        <v>66</v>
      </c>
      <c r="F33" s="22">
        <v>0</v>
      </c>
      <c r="G33" s="32" t="s">
        <v>58</v>
      </c>
      <c r="H33" s="27">
        <v>18848</v>
      </c>
      <c r="I33" s="27">
        <v>1744</v>
      </c>
      <c r="J33" s="106"/>
      <c r="K33" s="106"/>
    </row>
    <row r="34" spans="2:11" customFormat="1" ht="16.5" customHeight="1" x14ac:dyDescent="0.25">
      <c r="B34" s="123"/>
      <c r="C34" s="99"/>
      <c r="D34" s="168"/>
      <c r="E34" s="50" t="s">
        <v>52</v>
      </c>
      <c r="F34" s="22">
        <v>0</v>
      </c>
      <c r="G34" s="32" t="s">
        <v>53</v>
      </c>
      <c r="H34" s="27">
        <v>214</v>
      </c>
      <c r="I34" s="27">
        <v>0</v>
      </c>
      <c r="J34" s="106"/>
      <c r="K34" s="106"/>
    </row>
    <row r="35" spans="2:11" customFormat="1" ht="21" customHeight="1" x14ac:dyDescent="0.25">
      <c r="B35" s="124"/>
      <c r="C35" s="125"/>
      <c r="D35" s="169"/>
      <c r="E35" s="50" t="s">
        <v>67</v>
      </c>
      <c r="F35" s="22">
        <v>0</v>
      </c>
      <c r="G35" s="32" t="s">
        <v>58</v>
      </c>
      <c r="H35" s="27">
        <v>6260</v>
      </c>
      <c r="I35" s="27">
        <v>1335</v>
      </c>
      <c r="J35" s="107"/>
      <c r="K35" s="107"/>
    </row>
    <row r="36" spans="2:11" customFormat="1" ht="12" customHeight="1" x14ac:dyDescent="0.25">
      <c r="B36" s="126" t="s">
        <v>68</v>
      </c>
      <c r="C36" s="126"/>
      <c r="D36" s="126"/>
      <c r="E36" s="116"/>
      <c r="F36" s="59">
        <f>SUM(F34:F35)</f>
        <v>0</v>
      </c>
      <c r="G36" s="54"/>
      <c r="H36" s="54"/>
      <c r="I36" s="54"/>
      <c r="J36" s="75">
        <f>SUM(J32)</f>
        <v>594166</v>
      </c>
      <c r="K36" s="75">
        <f>SUM(K32)</f>
        <v>662893</v>
      </c>
    </row>
    <row r="37" spans="2:11" customFormat="1" ht="12" customHeight="1" x14ac:dyDescent="0.25">
      <c r="B37" s="122" t="s">
        <v>109</v>
      </c>
      <c r="C37" s="98" t="s">
        <v>69</v>
      </c>
      <c r="D37" s="155" t="s">
        <v>123</v>
      </c>
      <c r="E37" s="163" t="s">
        <v>71</v>
      </c>
      <c r="F37" s="59">
        <v>0</v>
      </c>
      <c r="G37" s="171" t="s">
        <v>53</v>
      </c>
      <c r="H37" s="171">
        <v>546</v>
      </c>
      <c r="I37" s="171">
        <v>1048</v>
      </c>
      <c r="J37" s="108">
        <v>33101</v>
      </c>
      <c r="K37" s="108">
        <v>115131</v>
      </c>
    </row>
    <row r="38" spans="2:11" customFormat="1" ht="12" customHeight="1" x14ac:dyDescent="0.25">
      <c r="B38" s="123"/>
      <c r="C38" s="99"/>
      <c r="D38" s="156"/>
      <c r="E38" s="163" t="s">
        <v>72</v>
      </c>
      <c r="F38" s="59">
        <v>0</v>
      </c>
      <c r="G38" s="171" t="s">
        <v>58</v>
      </c>
      <c r="H38" s="171">
        <v>54</v>
      </c>
      <c r="I38" s="171">
        <v>23</v>
      </c>
      <c r="J38" s="107"/>
      <c r="K38" s="107"/>
    </row>
    <row r="39" spans="2:11" ht="12" customHeight="1" x14ac:dyDescent="0.2">
      <c r="B39" s="123"/>
      <c r="C39" s="99"/>
      <c r="D39" s="155" t="s">
        <v>70</v>
      </c>
      <c r="E39" s="50" t="s">
        <v>71</v>
      </c>
      <c r="F39" s="173">
        <v>0</v>
      </c>
      <c r="G39" s="32" t="s">
        <v>53</v>
      </c>
      <c r="H39" s="30">
        <v>4744</v>
      </c>
      <c r="I39" s="30">
        <v>110</v>
      </c>
      <c r="J39" s="118">
        <v>884062</v>
      </c>
      <c r="K39" s="174">
        <v>3893766</v>
      </c>
    </row>
    <row r="40" spans="2:11" ht="12" customHeight="1" x14ac:dyDescent="0.2">
      <c r="B40" s="123"/>
      <c r="C40" s="99"/>
      <c r="D40" s="156"/>
      <c r="E40" s="50" t="s">
        <v>48</v>
      </c>
      <c r="F40" s="22">
        <v>0</v>
      </c>
      <c r="G40" s="32" t="s">
        <v>34</v>
      </c>
      <c r="H40" s="30">
        <v>42597</v>
      </c>
      <c r="I40" s="30">
        <v>0</v>
      </c>
      <c r="J40" s="121"/>
      <c r="K40" s="174"/>
    </row>
    <row r="41" spans="2:11" ht="12" customHeight="1" x14ac:dyDescent="0.2">
      <c r="B41" s="123"/>
      <c r="C41" s="99"/>
      <c r="D41" s="142" t="s">
        <v>73</v>
      </c>
      <c r="E41" s="78" t="s">
        <v>71</v>
      </c>
      <c r="F41" s="22">
        <v>0</v>
      </c>
      <c r="G41" s="32" t="s">
        <v>53</v>
      </c>
      <c r="H41" s="30">
        <v>5068</v>
      </c>
      <c r="I41" s="30">
        <v>6430</v>
      </c>
      <c r="J41" s="108">
        <v>449949</v>
      </c>
      <c r="K41" s="108">
        <v>297148</v>
      </c>
    </row>
    <row r="42" spans="2:11" ht="12" customHeight="1" x14ac:dyDescent="0.2">
      <c r="B42" s="123"/>
      <c r="C42" s="99"/>
      <c r="D42" s="142"/>
      <c r="E42" s="50" t="s">
        <v>48</v>
      </c>
      <c r="F42" s="22">
        <v>0</v>
      </c>
      <c r="G42" s="32" t="s">
        <v>34</v>
      </c>
      <c r="H42" s="30">
        <v>2570</v>
      </c>
      <c r="I42" s="30">
        <v>0</v>
      </c>
      <c r="J42" s="106"/>
      <c r="K42" s="106"/>
    </row>
    <row r="43" spans="2:11" ht="12" customHeight="1" x14ac:dyDescent="0.2">
      <c r="B43" s="123"/>
      <c r="C43" s="104"/>
      <c r="D43" s="142"/>
      <c r="E43" s="50" t="s">
        <v>72</v>
      </c>
      <c r="F43" s="22">
        <v>0</v>
      </c>
      <c r="G43" s="32" t="s">
        <v>58</v>
      </c>
      <c r="H43" s="30">
        <v>852</v>
      </c>
      <c r="I43" s="30">
        <v>583</v>
      </c>
      <c r="J43" s="107"/>
      <c r="K43" s="107"/>
    </row>
    <row r="44" spans="2:11" ht="12" customHeight="1" x14ac:dyDescent="0.2">
      <c r="B44" s="123"/>
      <c r="C44" s="155" t="s">
        <v>75</v>
      </c>
      <c r="D44" s="101"/>
      <c r="E44" s="78" t="s">
        <v>48</v>
      </c>
      <c r="F44" s="22">
        <v>0</v>
      </c>
      <c r="G44" s="32" t="s">
        <v>34</v>
      </c>
      <c r="H44" s="30">
        <v>6308</v>
      </c>
      <c r="I44" s="30">
        <v>0</v>
      </c>
      <c r="J44" s="100">
        <v>484745</v>
      </c>
      <c r="K44" s="100">
        <v>0</v>
      </c>
    </row>
    <row r="45" spans="2:11" ht="12" customHeight="1" x14ac:dyDescent="0.2">
      <c r="B45" s="123"/>
      <c r="C45" s="156"/>
      <c r="D45" s="102"/>
      <c r="E45" s="78" t="s">
        <v>72</v>
      </c>
      <c r="F45" s="22">
        <v>0</v>
      </c>
      <c r="G45" s="32" t="s">
        <v>58</v>
      </c>
      <c r="H45" s="30">
        <v>351</v>
      </c>
      <c r="I45" s="30">
        <v>0</v>
      </c>
      <c r="J45" s="100"/>
      <c r="K45" s="100"/>
    </row>
    <row r="46" spans="2:11" ht="12" customHeight="1" x14ac:dyDescent="0.2">
      <c r="B46" s="123"/>
      <c r="C46" s="156"/>
      <c r="D46" s="102"/>
      <c r="E46" s="78" t="s">
        <v>134</v>
      </c>
      <c r="F46" s="22">
        <v>0</v>
      </c>
      <c r="G46" s="32" t="s">
        <v>53</v>
      </c>
      <c r="H46" s="30">
        <v>5082</v>
      </c>
      <c r="I46" s="30">
        <v>0</v>
      </c>
      <c r="J46" s="100"/>
      <c r="K46" s="100"/>
    </row>
    <row r="47" spans="2:11" ht="12" customHeight="1" x14ac:dyDescent="0.2">
      <c r="B47" s="123"/>
      <c r="C47" s="156"/>
      <c r="D47" s="102"/>
      <c r="E47" s="50" t="s">
        <v>52</v>
      </c>
      <c r="F47" s="22">
        <v>0</v>
      </c>
      <c r="G47" s="32" t="s">
        <v>53</v>
      </c>
      <c r="H47" s="30">
        <v>71</v>
      </c>
      <c r="I47" s="30">
        <v>0</v>
      </c>
      <c r="J47" s="100"/>
      <c r="K47" s="100"/>
    </row>
    <row r="48" spans="2:11" ht="12" customHeight="1" x14ac:dyDescent="0.2">
      <c r="B48" s="123"/>
      <c r="C48" s="170"/>
      <c r="D48" s="103"/>
      <c r="E48" s="50" t="s">
        <v>77</v>
      </c>
      <c r="F48" s="22">
        <v>0</v>
      </c>
      <c r="G48" s="32" t="s">
        <v>58</v>
      </c>
      <c r="H48" s="30">
        <v>23116</v>
      </c>
      <c r="I48" s="30">
        <v>0</v>
      </c>
      <c r="J48" s="100"/>
      <c r="K48" s="100"/>
    </row>
    <row r="49" spans="2:12" ht="12" customHeight="1" x14ac:dyDescent="0.2">
      <c r="B49" s="123"/>
      <c r="C49" s="98" t="s">
        <v>78</v>
      </c>
      <c r="D49" s="101"/>
      <c r="E49" s="78" t="s">
        <v>71</v>
      </c>
      <c r="F49" s="22">
        <v>0</v>
      </c>
      <c r="G49" s="32" t="s">
        <v>53</v>
      </c>
      <c r="H49" s="30">
        <v>13245</v>
      </c>
      <c r="I49" s="30">
        <v>989</v>
      </c>
      <c r="J49" s="108">
        <v>773268</v>
      </c>
      <c r="K49" s="108">
        <v>3410545</v>
      </c>
    </row>
    <row r="50" spans="2:12" ht="12" customHeight="1" x14ac:dyDescent="0.2">
      <c r="B50" s="123"/>
      <c r="C50" s="99"/>
      <c r="D50" s="102"/>
      <c r="E50" s="50" t="s">
        <v>48</v>
      </c>
      <c r="F50" s="22">
        <v>19</v>
      </c>
      <c r="G50" s="32" t="s">
        <v>34</v>
      </c>
      <c r="H50" s="30">
        <v>14217</v>
      </c>
      <c r="I50" s="30">
        <v>630</v>
      </c>
      <c r="J50" s="106"/>
      <c r="K50" s="106"/>
      <c r="L50" s="40"/>
    </row>
    <row r="51" spans="2:12" ht="12" customHeight="1" x14ac:dyDescent="0.2">
      <c r="B51" s="123"/>
      <c r="C51" s="104"/>
      <c r="D51" s="103"/>
      <c r="E51" s="78" t="s">
        <v>72</v>
      </c>
      <c r="F51" s="22">
        <v>0</v>
      </c>
      <c r="G51" s="32" t="s">
        <v>58</v>
      </c>
      <c r="H51" s="30">
        <v>650</v>
      </c>
      <c r="I51" s="30">
        <v>215</v>
      </c>
      <c r="J51" s="107"/>
      <c r="K51" s="107"/>
      <c r="L51" s="40"/>
    </row>
    <row r="52" spans="2:12" ht="12" customHeight="1" x14ac:dyDescent="0.2">
      <c r="B52" s="123"/>
      <c r="C52" s="98" t="s">
        <v>79</v>
      </c>
      <c r="D52" s="101"/>
      <c r="E52" s="50" t="s">
        <v>71</v>
      </c>
      <c r="F52" s="22">
        <v>0</v>
      </c>
      <c r="G52" s="32" t="s">
        <v>34</v>
      </c>
      <c r="H52" s="30">
        <v>36238</v>
      </c>
      <c r="I52" s="30">
        <v>17874</v>
      </c>
      <c r="J52" s="108">
        <v>997869</v>
      </c>
      <c r="K52" s="108">
        <v>1901891</v>
      </c>
    </row>
    <row r="53" spans="2:12" ht="12" customHeight="1" x14ac:dyDescent="0.2">
      <c r="B53" s="123"/>
      <c r="C53" s="99"/>
      <c r="D53" s="102"/>
      <c r="E53" s="50" t="s">
        <v>72</v>
      </c>
      <c r="F53" s="22">
        <v>0</v>
      </c>
      <c r="G53" s="32" t="s">
        <v>58</v>
      </c>
      <c r="H53" s="30">
        <v>1618</v>
      </c>
      <c r="I53" s="30">
        <v>416</v>
      </c>
      <c r="J53" s="106"/>
      <c r="K53" s="106"/>
    </row>
    <row r="54" spans="2:12" ht="12" customHeight="1" x14ac:dyDescent="0.2">
      <c r="B54" s="123"/>
      <c r="C54" s="99"/>
      <c r="D54" s="102"/>
      <c r="E54" s="50" t="s">
        <v>80</v>
      </c>
      <c r="F54" s="22">
        <v>0</v>
      </c>
      <c r="G54" s="32" t="s">
        <v>58</v>
      </c>
      <c r="H54" s="30">
        <v>3906</v>
      </c>
      <c r="I54" s="30">
        <v>496</v>
      </c>
      <c r="J54" s="106"/>
      <c r="K54" s="106"/>
    </row>
    <row r="55" spans="2:12" ht="12" customHeight="1" x14ac:dyDescent="0.2">
      <c r="B55" s="123"/>
      <c r="C55" s="104"/>
      <c r="D55" s="103"/>
      <c r="E55" s="78" t="s">
        <v>49</v>
      </c>
      <c r="F55" s="22">
        <v>0</v>
      </c>
      <c r="G55" s="32" t="s">
        <v>34</v>
      </c>
      <c r="H55" s="30">
        <v>0</v>
      </c>
      <c r="I55" s="30">
        <v>394</v>
      </c>
      <c r="J55" s="107"/>
      <c r="K55" s="107"/>
    </row>
    <row r="56" spans="2:12" ht="12" customHeight="1" x14ac:dyDescent="0.2">
      <c r="B56" s="123"/>
      <c r="C56" s="98" t="s">
        <v>81</v>
      </c>
      <c r="D56" s="131"/>
      <c r="E56" s="50" t="s">
        <v>72</v>
      </c>
      <c r="F56" s="22">
        <v>0</v>
      </c>
      <c r="G56" s="32" t="s">
        <v>58</v>
      </c>
      <c r="H56" s="30">
        <v>1669</v>
      </c>
      <c r="I56" s="30">
        <v>457</v>
      </c>
      <c r="J56" s="118">
        <v>217001</v>
      </c>
      <c r="K56" s="118">
        <v>513591</v>
      </c>
    </row>
    <row r="57" spans="2:12" ht="12" customHeight="1" x14ac:dyDescent="0.2">
      <c r="B57" s="127"/>
      <c r="C57" s="104"/>
      <c r="D57" s="133"/>
      <c r="E57" s="50" t="s">
        <v>82</v>
      </c>
      <c r="F57" s="22">
        <v>0</v>
      </c>
      <c r="G57" s="32" t="s">
        <v>53</v>
      </c>
      <c r="H57" s="30">
        <v>14668</v>
      </c>
      <c r="I57" s="30">
        <v>3386</v>
      </c>
      <c r="J57" s="121"/>
      <c r="K57" s="121"/>
    </row>
    <row r="58" spans="2:12" ht="12" customHeight="1" x14ac:dyDescent="0.2">
      <c r="B58" s="81"/>
      <c r="C58" s="79" t="s">
        <v>83</v>
      </c>
      <c r="D58" s="83"/>
      <c r="E58" s="78" t="s">
        <v>135</v>
      </c>
      <c r="F58" s="22">
        <v>0</v>
      </c>
      <c r="G58" s="32" t="s">
        <v>136</v>
      </c>
      <c r="H58" s="30">
        <v>170363</v>
      </c>
      <c r="I58" s="30">
        <v>28072</v>
      </c>
      <c r="J58" s="77">
        <v>1932468</v>
      </c>
      <c r="K58" s="77">
        <v>4211619</v>
      </c>
    </row>
    <row r="59" spans="2:12" ht="12" customHeight="1" x14ac:dyDescent="0.2">
      <c r="B59" s="116" t="s">
        <v>87</v>
      </c>
      <c r="C59" s="116"/>
      <c r="D59" s="116"/>
      <c r="E59" s="116"/>
      <c r="F59" s="59">
        <f>SUM(F39:F57)</f>
        <v>19</v>
      </c>
      <c r="G59" s="56"/>
      <c r="H59" s="56"/>
      <c r="I59" s="56"/>
      <c r="J59" s="75">
        <f>SUM(J37:J58)</f>
        <v>5772463</v>
      </c>
      <c r="K59" s="75">
        <f>SUM(K37:K58)</f>
        <v>14343691</v>
      </c>
    </row>
    <row r="60" spans="2:12" ht="12" customHeight="1" x14ac:dyDescent="0.2">
      <c r="B60" s="82"/>
      <c r="C60" s="98" t="s">
        <v>110</v>
      </c>
      <c r="D60" s="98" t="s">
        <v>90</v>
      </c>
      <c r="E60" s="78" t="s">
        <v>137</v>
      </c>
      <c r="F60" s="30">
        <v>117</v>
      </c>
      <c r="G60" s="32" t="s">
        <v>34</v>
      </c>
      <c r="H60" s="30">
        <v>27527</v>
      </c>
      <c r="I60" s="30">
        <v>4790</v>
      </c>
      <c r="J60" s="108">
        <v>1153948</v>
      </c>
      <c r="K60" s="108">
        <v>584855</v>
      </c>
    </row>
    <row r="61" spans="2:12" ht="12" customHeight="1" x14ac:dyDescent="0.2">
      <c r="B61" s="136" t="s">
        <v>88</v>
      </c>
      <c r="C61" s="99"/>
      <c r="D61" s="99"/>
      <c r="E61" s="50" t="s">
        <v>91</v>
      </c>
      <c r="F61" s="173">
        <v>0</v>
      </c>
      <c r="G61" s="32" t="s">
        <v>34</v>
      </c>
      <c r="H61" s="30">
        <v>4716</v>
      </c>
      <c r="I61" s="30">
        <v>0</v>
      </c>
      <c r="J61" s="106"/>
      <c r="K61" s="106"/>
    </row>
    <row r="62" spans="2:12" ht="12" customHeight="1" x14ac:dyDescent="0.2">
      <c r="B62" s="136"/>
      <c r="C62" s="99"/>
      <c r="D62" s="99"/>
      <c r="E62" s="78" t="s">
        <v>126</v>
      </c>
      <c r="F62" s="26">
        <v>11</v>
      </c>
      <c r="G62" s="32" t="s">
        <v>34</v>
      </c>
      <c r="H62" s="30">
        <v>5912</v>
      </c>
      <c r="I62" s="30">
        <v>577</v>
      </c>
      <c r="J62" s="106"/>
      <c r="K62" s="106"/>
    </row>
    <row r="63" spans="2:12" ht="26.1" customHeight="1" x14ac:dyDescent="0.2">
      <c r="B63" s="136"/>
      <c r="C63" s="104"/>
      <c r="D63" s="104"/>
      <c r="E63" s="50" t="s">
        <v>111</v>
      </c>
      <c r="F63" s="26">
        <v>87</v>
      </c>
      <c r="G63" s="32" t="s">
        <v>34</v>
      </c>
      <c r="H63" s="30">
        <v>34404</v>
      </c>
      <c r="I63" s="30">
        <v>6036</v>
      </c>
      <c r="J63" s="107"/>
      <c r="K63" s="107"/>
    </row>
    <row r="64" spans="2:12" x14ac:dyDescent="0.2">
      <c r="B64" s="116" t="s">
        <v>94</v>
      </c>
      <c r="C64" s="116"/>
      <c r="D64" s="116"/>
      <c r="E64" s="116"/>
      <c r="F64" s="59">
        <f>SUM(F60:F63)</f>
        <v>215</v>
      </c>
      <c r="G64" s="56"/>
      <c r="H64" s="56"/>
      <c r="I64" s="56"/>
      <c r="J64" s="75">
        <f>SUM(J60)</f>
        <v>1153948</v>
      </c>
      <c r="K64" s="75">
        <f>SUM(K60)</f>
        <v>584855</v>
      </c>
    </row>
    <row r="65" spans="2:11" ht="12" customHeight="1" x14ac:dyDescent="0.2">
      <c r="B65" s="122" t="s">
        <v>95</v>
      </c>
      <c r="C65" s="98" t="s">
        <v>96</v>
      </c>
      <c r="D65" s="157"/>
      <c r="E65" s="50" t="s">
        <v>48</v>
      </c>
      <c r="F65" s="26">
        <v>1426</v>
      </c>
      <c r="G65" s="32" t="s">
        <v>34</v>
      </c>
      <c r="H65" s="30">
        <v>130500</v>
      </c>
      <c r="I65" s="30">
        <v>32119</v>
      </c>
      <c r="J65" s="118">
        <v>1976847</v>
      </c>
      <c r="K65" s="118">
        <v>374454</v>
      </c>
    </row>
    <row r="66" spans="2:11" ht="12" customHeight="1" x14ac:dyDescent="0.2">
      <c r="B66" s="123"/>
      <c r="C66" s="99"/>
      <c r="D66" s="158"/>
      <c r="E66" s="50" t="s">
        <v>65</v>
      </c>
      <c r="F66" s="173">
        <v>0</v>
      </c>
      <c r="G66" s="32" t="s">
        <v>58</v>
      </c>
      <c r="H66" s="30">
        <v>10810</v>
      </c>
      <c r="I66" s="30">
        <v>0</v>
      </c>
      <c r="J66" s="119"/>
      <c r="K66" s="119"/>
    </row>
    <row r="67" spans="2:11" ht="12" customHeight="1" x14ac:dyDescent="0.2">
      <c r="B67" s="123"/>
      <c r="C67" s="99"/>
      <c r="D67" s="158"/>
      <c r="E67" s="50" t="s">
        <v>52</v>
      </c>
      <c r="F67" s="173">
        <v>0</v>
      </c>
      <c r="G67" s="32" t="s">
        <v>53</v>
      </c>
      <c r="H67" s="30">
        <v>788</v>
      </c>
      <c r="I67" s="30">
        <v>0</v>
      </c>
      <c r="J67" s="119"/>
      <c r="K67" s="119"/>
    </row>
    <row r="68" spans="2:11" ht="12" customHeight="1" x14ac:dyDescent="0.2">
      <c r="B68" s="123"/>
      <c r="C68" s="104"/>
      <c r="D68" s="159"/>
      <c r="E68" s="50" t="s">
        <v>67</v>
      </c>
      <c r="F68" s="173">
        <v>0</v>
      </c>
      <c r="G68" s="32" t="s">
        <v>58</v>
      </c>
      <c r="H68" s="30">
        <v>659</v>
      </c>
      <c r="I68" s="30">
        <v>56</v>
      </c>
      <c r="J68" s="121"/>
      <c r="K68" s="121"/>
    </row>
    <row r="69" spans="2:11" ht="22.5" x14ac:dyDescent="0.2">
      <c r="B69" s="123"/>
      <c r="C69" s="79" t="s">
        <v>97</v>
      </c>
      <c r="D69" s="172" t="s">
        <v>138</v>
      </c>
      <c r="E69" s="78" t="s">
        <v>66</v>
      </c>
      <c r="F69" s="173">
        <v>0</v>
      </c>
      <c r="G69" s="32" t="s">
        <v>58</v>
      </c>
      <c r="H69" s="30">
        <v>0</v>
      </c>
      <c r="I69" s="30">
        <v>494</v>
      </c>
      <c r="J69" s="77">
        <v>0</v>
      </c>
      <c r="K69" s="77">
        <v>714</v>
      </c>
    </row>
    <row r="70" spans="2:11" ht="23.25" customHeight="1" x14ac:dyDescent="0.2">
      <c r="B70" s="127"/>
      <c r="C70" s="51" t="s">
        <v>100</v>
      </c>
      <c r="D70" s="60"/>
      <c r="E70" s="50" t="s">
        <v>48</v>
      </c>
      <c r="F70" s="22">
        <v>17</v>
      </c>
      <c r="G70" s="32" t="s">
        <v>34</v>
      </c>
      <c r="H70" s="30">
        <v>0</v>
      </c>
      <c r="I70" s="30">
        <v>498</v>
      </c>
      <c r="J70" s="76">
        <v>0</v>
      </c>
      <c r="K70" s="71">
        <v>14560</v>
      </c>
    </row>
    <row r="71" spans="2:11" ht="12" customHeight="1" x14ac:dyDescent="0.2">
      <c r="B71" s="116" t="s">
        <v>104</v>
      </c>
      <c r="C71" s="116"/>
      <c r="D71" s="116"/>
      <c r="E71" s="116"/>
      <c r="F71" s="59">
        <f>SUM(F65:F70)</f>
        <v>1443</v>
      </c>
      <c r="G71" s="56"/>
      <c r="H71" s="56"/>
      <c r="I71" s="56"/>
      <c r="J71" s="75">
        <f>SUM(J65:J70)</f>
        <v>1976847</v>
      </c>
      <c r="K71" s="75">
        <f>SUM(K65:K70)</f>
        <v>389728</v>
      </c>
    </row>
    <row r="72" spans="2:11" ht="12" customHeight="1" x14ac:dyDescent="0.2">
      <c r="B72" s="116" t="s">
        <v>112</v>
      </c>
      <c r="C72" s="116"/>
      <c r="D72" s="116"/>
      <c r="E72" s="116"/>
      <c r="F72" s="59">
        <f>F31+F36+F59+F64+F71</f>
        <v>3222</v>
      </c>
      <c r="G72" s="56"/>
      <c r="H72" s="56"/>
      <c r="I72" s="56"/>
      <c r="J72" s="75">
        <f>J31+J36+J59+J64+J71</f>
        <v>26590135.140000001</v>
      </c>
      <c r="K72" s="75">
        <f>K31+K36+K59+K64+K71</f>
        <v>30997583</v>
      </c>
    </row>
    <row r="73" spans="2:11" ht="14.45" customHeight="1" x14ac:dyDescent="0.2">
      <c r="B73" s="115" t="s">
        <v>113</v>
      </c>
      <c r="C73" s="115"/>
      <c r="D73" s="115"/>
      <c r="E73" s="115"/>
      <c r="F73" s="115"/>
      <c r="G73" s="115"/>
      <c r="H73" s="115"/>
      <c r="I73" s="115"/>
      <c r="J73" s="115"/>
      <c r="K73" s="53"/>
    </row>
    <row r="74" spans="2:11" ht="14.45" customHeight="1" x14ac:dyDescent="0.2">
      <c r="B74" s="7"/>
    </row>
    <row r="75" spans="2:11" ht="14.45" customHeight="1" x14ac:dyDescent="0.2">
      <c r="B75" s="7"/>
    </row>
    <row r="76" spans="2:11" ht="14.45" customHeight="1" x14ac:dyDescent="0.2">
      <c r="B76" s="7"/>
    </row>
    <row r="77" spans="2:11" ht="14.45" customHeight="1" x14ac:dyDescent="0.2">
      <c r="B77" s="7"/>
    </row>
    <row r="78" spans="2:11" ht="14.45" customHeight="1" x14ac:dyDescent="0.2">
      <c r="B78" s="8"/>
    </row>
    <row r="79" spans="2:11" ht="14.45" customHeight="1" x14ac:dyDescent="0.2"/>
    <row r="80" spans="2:11" ht="14.45" customHeight="1" x14ac:dyDescent="0.2"/>
    <row r="81" ht="14.45" customHeight="1" x14ac:dyDescent="0.2"/>
    <row r="82" ht="14.45" customHeight="1" x14ac:dyDescent="0.2"/>
    <row r="83" ht="14.45" customHeight="1" x14ac:dyDescent="0.2"/>
    <row r="84" ht="14.45" customHeight="1" x14ac:dyDescent="0.2"/>
    <row r="85" ht="14.45" customHeight="1" x14ac:dyDescent="0.2"/>
    <row r="86" ht="14.45" customHeight="1" x14ac:dyDescent="0.2"/>
    <row r="87" ht="14.45" customHeight="1" x14ac:dyDescent="0.2"/>
    <row r="88" ht="14.45" customHeight="1" x14ac:dyDescent="0.2"/>
    <row r="89" ht="14.45" customHeight="1" x14ac:dyDescent="0.2"/>
    <row r="90" ht="14.45" customHeight="1" x14ac:dyDescent="0.2"/>
    <row r="91" ht="14.45" customHeight="1" x14ac:dyDescent="0.2"/>
    <row r="92" ht="14.45" customHeight="1" x14ac:dyDescent="0.2"/>
    <row r="93" ht="14.45" customHeight="1" x14ac:dyDescent="0.2"/>
    <row r="94" ht="14.45" customHeight="1" x14ac:dyDescent="0.2"/>
    <row r="95" ht="14.45" customHeight="1" x14ac:dyDescent="0.2"/>
    <row r="96" ht="14.45" customHeight="1" x14ac:dyDescent="0.2"/>
    <row r="97" ht="14.45" customHeight="1" x14ac:dyDescent="0.2"/>
    <row r="98" ht="14.45" customHeight="1" x14ac:dyDescent="0.2"/>
    <row r="99" ht="14.45" customHeight="1" x14ac:dyDescent="0.2"/>
    <row r="100" ht="14.45" customHeight="1" x14ac:dyDescent="0.2"/>
    <row r="101" ht="14.45" customHeight="1" x14ac:dyDescent="0.2"/>
    <row r="102" ht="13.9" customHeight="1" x14ac:dyDescent="0.2"/>
    <row r="103" ht="13.9" customHeight="1" x14ac:dyDescent="0.2"/>
    <row r="104" ht="13.9" customHeight="1" x14ac:dyDescent="0.2"/>
    <row r="105" ht="13.9" customHeight="1" x14ac:dyDescent="0.2"/>
    <row r="106" ht="13.9" customHeight="1" x14ac:dyDescent="0.2"/>
    <row r="107" ht="13.9" customHeight="1" x14ac:dyDescent="0.2"/>
    <row r="108" ht="13.9" customHeight="1" x14ac:dyDescent="0.2"/>
    <row r="109" ht="13.9" customHeight="1" x14ac:dyDescent="0.2"/>
  </sheetData>
  <mergeCells count="92">
    <mergeCell ref="J60:J63"/>
    <mergeCell ref="K60:K63"/>
    <mergeCell ref="C60:C63"/>
    <mergeCell ref="D60:D63"/>
    <mergeCell ref="J27:J29"/>
    <mergeCell ref="K27:K29"/>
    <mergeCell ref="J32:J35"/>
    <mergeCell ref="K32:K35"/>
    <mergeCell ref="J37:J38"/>
    <mergeCell ref="K37:K38"/>
    <mergeCell ref="J44:J48"/>
    <mergeCell ref="K44:K48"/>
    <mergeCell ref="J41:J43"/>
    <mergeCell ref="K41:K43"/>
    <mergeCell ref="J49:J51"/>
    <mergeCell ref="K49:K51"/>
    <mergeCell ref="J52:J55"/>
    <mergeCell ref="K52:K55"/>
    <mergeCell ref="B37:B57"/>
    <mergeCell ref="D37:D38"/>
    <mergeCell ref="C37:C43"/>
    <mergeCell ref="D41:D43"/>
    <mergeCell ref="C44:C48"/>
    <mergeCell ref="D44:D48"/>
    <mergeCell ref="C49:C51"/>
    <mergeCell ref="D49:D51"/>
    <mergeCell ref="C52:C55"/>
    <mergeCell ref="D52:D55"/>
    <mergeCell ref="C27:C30"/>
    <mergeCell ref="D27:D29"/>
    <mergeCell ref="C32:C35"/>
    <mergeCell ref="B32:B35"/>
    <mergeCell ref="D32:D35"/>
    <mergeCell ref="K65:K68"/>
    <mergeCell ref="J65:J68"/>
    <mergeCell ref="D65:D68"/>
    <mergeCell ref="C65:C68"/>
    <mergeCell ref="B59:E59"/>
    <mergeCell ref="K56:K57"/>
    <mergeCell ref="B65:B70"/>
    <mergeCell ref="K11:K12"/>
    <mergeCell ref="K14:K17"/>
    <mergeCell ref="D56:D57"/>
    <mergeCell ref="J56:J57"/>
    <mergeCell ref="B36:E36"/>
    <mergeCell ref="K39:K40"/>
    <mergeCell ref="K25:K26"/>
    <mergeCell ref="D39:D40"/>
    <mergeCell ref="J39:J40"/>
    <mergeCell ref="B1:K1"/>
    <mergeCell ref="B2:K2"/>
    <mergeCell ref="J6:K6"/>
    <mergeCell ref="B4:K4"/>
    <mergeCell ref="B5:K5"/>
    <mergeCell ref="B64:E64"/>
    <mergeCell ref="G7:I7"/>
    <mergeCell ref="J7:K7"/>
    <mergeCell ref="K9:K10"/>
    <mergeCell ref="J22:J24"/>
    <mergeCell ref="C18:C24"/>
    <mergeCell ref="J14:J17"/>
    <mergeCell ref="K18:K19"/>
    <mergeCell ref="K20:K21"/>
    <mergeCell ref="K22:K24"/>
    <mergeCell ref="D18:D19"/>
    <mergeCell ref="J18:J19"/>
    <mergeCell ref="D20:D21"/>
    <mergeCell ref="J20:J21"/>
    <mergeCell ref="D22:D24"/>
    <mergeCell ref="C25:C26"/>
    <mergeCell ref="C9:C10"/>
    <mergeCell ref="B73:J73"/>
    <mergeCell ref="J25:J26"/>
    <mergeCell ref="B72:E72"/>
    <mergeCell ref="B71:E71"/>
    <mergeCell ref="C56:C57"/>
    <mergeCell ref="B61:B63"/>
    <mergeCell ref="B9:B26"/>
    <mergeCell ref="D25:D26"/>
    <mergeCell ref="B7:B8"/>
    <mergeCell ref="C7:C8"/>
    <mergeCell ref="D7:D8"/>
    <mergeCell ref="E7:E8"/>
    <mergeCell ref="B31:E31"/>
    <mergeCell ref="F7:F8"/>
    <mergeCell ref="C11:C12"/>
    <mergeCell ref="D11:D12"/>
    <mergeCell ref="C14:C17"/>
    <mergeCell ref="D14:D17"/>
    <mergeCell ref="D9:D10"/>
    <mergeCell ref="J9:J10"/>
    <mergeCell ref="J11:J12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3" manualBreakCount="3">
    <brk id="89" min="1" max="10" man="1"/>
    <brk id="90" min="1" max="8" man="1"/>
    <brk id="92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71C5C9-B8CB-4BE3-A96A-34DA00E7D8C1}">
  <ds:schemaRefs>
    <ds:schemaRef ds:uri="http://schemas.microsoft.com/office/infopath/2007/PartnerControls"/>
    <ds:schemaRef ds:uri="http://purl.org/dc/dcmitype/"/>
    <ds:schemaRef ds:uri="http://purl.org/dc/terms/"/>
    <ds:schemaRef ds:uri="http://schemas.microsoft.com/office/2006/metadata/properties"/>
    <ds:schemaRef ds:uri="d4d6c8fc-015c-4e10-8a88-5af50934058e"/>
    <ds:schemaRef ds:uri="http://schemas.microsoft.com/office/2006/documentManagement/types"/>
    <ds:schemaRef ds:uri="http://schemas.openxmlformats.org/package/2006/metadata/core-properties"/>
    <ds:schemaRef ds:uri="c35e4f75-eaa2-4dd1-ab95-a084439e3b5f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21BB5F3-65C6-4530-B3AE-1635EBF4CB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5</vt:i4>
      </vt:variant>
    </vt:vector>
  </HeadingPairs>
  <TitlesOfParts>
    <vt:vector size="8" baseType="lpstr">
      <vt:lpstr>RCL</vt:lpstr>
      <vt:lpstr>Quadro A</vt:lpstr>
      <vt:lpstr>Quadro B</vt:lpstr>
      <vt:lpstr>'Quadro A'!Area_de_impressao</vt:lpstr>
      <vt:lpstr>'Quadro B'!Area_de_impressao</vt:lpstr>
      <vt:lpstr>RCL!Area_de_impressao</vt:lpstr>
      <vt:lpstr>'Quadro A'!Titulos_de_impressao</vt:lpstr>
      <vt:lpstr>'Quadro B'!Titulos_de_impressao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THIAGO ESTEVAM WENDHAUSEN</cp:lastModifiedBy>
  <cp:revision/>
  <dcterms:created xsi:type="dcterms:W3CDTF">2015-10-28T18:49:58Z</dcterms:created>
  <dcterms:modified xsi:type="dcterms:W3CDTF">2022-06-15T14:18:57Z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